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'117_2'!$A$2:$F$124</definedName>
    <definedName name="_xlnm.Print_Area" localSheetId="1">'117_2'!$A$1:$F$167</definedName>
  </definedNames>
  <calcPr fullCalcOnLoad="1"/>
</workbook>
</file>

<file path=xl/sharedStrings.xml><?xml version="1.0" encoding="utf-8"?>
<sst xmlns="http://schemas.openxmlformats.org/spreadsheetml/2006/main" count="797" uniqueCount="410">
  <si>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</si>
  <si>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</si>
  <si>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</si>
  <si>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</si>
  <si>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</si>
  <si>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</si>
  <si>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</si>
  <si>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</si>
  <si>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</si>
  <si>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</si>
  <si>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</si>
  <si>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</si>
  <si>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</si>
  <si>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</si>
  <si>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</si>
  <si>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</si>
  <si>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</si>
  <si>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</si>
  <si>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</si>
  <si>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</si>
  <si>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</si>
  <si>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</si>
  <si>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</si>
  <si>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</si>
  <si>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</si>
  <si>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</si>
  <si>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</si>
  <si>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</si>
  <si>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</si>
  <si>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</si>
  <si>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</si>
  <si>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</si>
  <si>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</si>
  <si>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</si>
  <si>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</si>
  <si>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</si>
  <si>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</si>
  <si>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</si>
  <si>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</si>
  <si>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</si>
  <si>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</si>
  <si>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</si>
  <si>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</si>
  <si>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</si>
  <si>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</si>
  <si>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</si>
  <si>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</si>
  <si>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</si>
  <si>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</si>
  <si>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</si>
  <si>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</si>
  <si>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</si>
  <si>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</si>
  <si>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</si>
  <si>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</si>
  <si>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</si>
  <si>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</si>
  <si>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</si>
  <si>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</si>
  <si>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</si>
  <si>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</si>
  <si>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</si>
  <si>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</si>
  <si>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</si>
  <si>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</si>
  <si>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</si>
  <si>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</si>
  <si>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</si>
  <si>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</si>
  <si>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</si>
  <si>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</si>
  <si>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</si>
  <si>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</si>
  <si>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</si>
  <si>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</si>
  <si>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</si>
  <si>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</si>
  <si>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</si>
  <si>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</si>
  <si>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</si>
  <si>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</si>
  <si>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</si>
  <si>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</si>
  <si>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</si>
  <si>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</si>
  <si>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</si>
  <si>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</si>
  <si>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</si>
  <si>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</si>
  <si>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</si>
  <si>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</si>
  <si>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</si>
  <si>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</si>
  <si>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</si>
  <si>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</si>
  <si>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</si>
  <si>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</si>
  <si>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</si>
  <si>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</si>
  <si>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</si>
  <si>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</si>
  <si>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</si>
  <si>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</si>
  <si>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</si>
  <si>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</si>
  <si>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</si>
  <si>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</si>
  <si>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</si>
  <si>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</si>
  <si>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</si>
  <si>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</si>
  <si>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</si>
  <si>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</si>
  <si>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</si>
  <si>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</si>
  <si>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</si>
  <si>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</si>
  <si>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</si>
  <si>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</si>
  <si>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</si>
  <si>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</si>
  <si>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</si>
  <si>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</si>
  <si>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</si>
  <si>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</si>
  <si>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</si>
  <si>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</si>
  <si>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</si>
  <si>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</si>
  <si>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</si>
  <si>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</si>
  <si>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</si>
  <si>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</si>
  <si>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</si>
  <si>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</si>
  <si>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</si>
  <si>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</si>
  <si>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</si>
  <si>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</si>
  <si>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</si>
  <si>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</si>
  <si>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</si>
  <si>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</si>
  <si>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</si>
  <si>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</si>
  <si>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</si>
  <si>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</si>
  <si>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</si>
  <si>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</si>
  <si>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</si>
  <si>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</si>
  <si>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</si>
  <si>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</si>
  <si>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</si>
  <si>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</si>
  <si>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</si>
  <si>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</si>
  <si>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</si>
  <si>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</si>
  <si>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</si>
  <si>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</si>
  <si>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</si>
  <si>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</si>
  <si>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</si>
  <si>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</si>
  <si>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</si>
  <si>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</si>
  <si>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</si>
  <si>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</si>
  <si>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</si>
  <si>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</si>
  <si>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</si>
  <si>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</si>
  <si>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</si>
  <si>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</si>
  <si>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</si>
  <si>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</si>
  <si>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</si>
  <si>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</si>
  <si>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</si>
  <si>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</si>
  <si>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</si>
  <si>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</si>
  <si>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</si>
  <si>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</si>
  <si>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</si>
  <si>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</si>
  <si>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</si>
  <si>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</si>
  <si>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</si>
  <si>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</si>
  <si>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 xml:space="preserve">Главный бухгалтер  ____________________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</si>
  <si>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</si>
  <si>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</si>
  <si>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</si>
  <si>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</si>
  <si>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</si>
  <si>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</si>
  <si>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</si>
  <si>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</si>
  <si>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</si>
  <si>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</si>
  <si>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</si>
  <si>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</si>
  <si>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</si>
  <si>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</si>
  <si>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</si>
  <si>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</si>
  <si>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</si>
  <si>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</si>
  <si>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</si>
  <si>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</si>
  <si>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</si>
  <si>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</si>
  <si>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</si>
  <si>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</si>
  <si>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</si>
  <si>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</si>
  <si>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</si>
  <si>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</si>
  <si>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</si>
  <si>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</si>
  <si>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</si>
  <si>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>951 1000 0000000000 000</t>
  </si>
  <si>
    <t>951 1001 0000000000 000</t>
  </si>
  <si>
    <t>951 1001 0230000000 000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</si>
  <si>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</si>
  <si>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</si>
  <si>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</si>
  <si>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</si>
  <si>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</si>
  <si>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</si>
  <si>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</si>
  <si>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</si>
  <si>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</si>
  <si>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</si>
  <si>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</si>
  <si>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</si>
  <si>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</si>
  <si>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</si>
  <si>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</si>
  <si>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</si>
  <si>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</si>
  <si>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</si>
  <si>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</si>
  <si>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</si>
  <si>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</si>
  <si>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</si>
  <si>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</si>
  <si>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</si>
  <si>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</si>
  <si>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</si>
  <si>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</si>
  <si>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</si>
  <si>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</si>
  <si>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</si>
  <si>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</si>
  <si>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</si>
  <si>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</si>
  <si>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</si>
  <si>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</si>
  <si>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</si>
  <si>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</si>
  <si>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</si>
  <si>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</si>
  <si>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</si>
  <si>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</si>
  <si>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</si>
  <si>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</si>
  <si>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</si>
  <si>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</si>
  <si>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</si>
  <si>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</si>
  <si>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>Муниципальная программа Табунщиковского сельского поселения "Муниципальная политика"</t>
  </si>
  <si>
    <t>951 1001 0200000000 000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</si>
  <si>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</si>
  <si>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</si>
  <si>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</si>
  <si>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</si>
  <si>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</si>
  <si>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</si>
  <si>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</si>
  <si>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</si>
  <si>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</si>
  <si>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</si>
  <si>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</si>
  <si>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</si>
  <si>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</si>
  <si>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</si>
  <si>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</si>
  <si>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</si>
  <si>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</si>
  <si>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</si>
  <si>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</si>
  <si>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</si>
  <si>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</si>
  <si>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</si>
  <si>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</si>
  <si>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</si>
  <si>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</si>
  <si>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</si>
  <si>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</si>
  <si>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</si>
  <si>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</si>
  <si>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</si>
  <si>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</si>
  <si>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</si>
  <si>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</si>
  <si>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</si>
  <si>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</si>
  <si>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</si>
  <si>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</si>
  <si>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</si>
  <si>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</si>
  <si>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</si>
  <si>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</si>
  <si>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Физическая культура и спорт</t>
  </si>
  <si>
    <t>951 1102 0000000000 000</t>
  </si>
  <si>
    <t>951 1100 0000000000 000</t>
  </si>
  <si>
    <t>Массовый спорт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</si>
  <si>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</si>
  <si>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</si>
  <si>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</si>
  <si>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</si>
  <si>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951 1102 0720000000 000</t>
  </si>
  <si>
    <t>951 1102 0720020160 000</t>
  </si>
  <si>
    <t>951 1102 0720020160 240</t>
  </si>
  <si>
    <t>951 1102 0720020160 244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</si>
  <si>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</si>
  <si>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951 1102 0720020170 000</t>
  </si>
  <si>
    <t>951 1102 0720020170 240</t>
  </si>
  <si>
    <t>951 1102 0720020170 244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</si>
  <si>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</si>
  <si>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</si>
  <si>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</si>
  <si>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</si>
  <si>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</si>
  <si>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</si>
  <si>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</si>
  <si>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</si>
  <si>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</si>
  <si>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</si>
  <si>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</si>
  <si>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</si>
  <si>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951 1001 0230010010 320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</si>
  <si>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</si>
  <si>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</si>
  <si>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</si>
  <si>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</si>
  <si>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О.В. Васькова</t>
  </si>
  <si>
    <t>В.В. Панченко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</si>
  <si>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</si>
  <si>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</si>
  <si>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</si>
  <si>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000   1  08  04020 01 1000 110</t>
  </si>
  <si>
    <t>951 0113 0240000000 000</t>
  </si>
  <si>
    <t>951 0409 0410085040 000</t>
  </si>
  <si>
    <t>951  0409 0410085040 000</t>
  </si>
  <si>
    <t>951  0409 0410085040 540</t>
  </si>
  <si>
    <t>Иные межбюджетные трансферты бюджетам муниципальных районов на дорожную деятельность в отношеннии автомобильных дорог местного значения в границах населенных пунктов поселений</t>
  </si>
  <si>
    <t>Доходы от реализации иного имущества, находящегося в собственности поселений</t>
  </si>
  <si>
    <t>000  1  14  02053  10  0000  410</t>
  </si>
  <si>
    <t>000  1  14  02053  00  0000  410</t>
  </si>
  <si>
    <t>000  1  14 00000  00  0000  000</t>
  </si>
  <si>
    <t>Единый сельскохозяйственный налог</t>
  </si>
  <si>
    <t>000  1  05  00000  00  0000  000</t>
  </si>
  <si>
    <t>951 0502 0000000000 000</t>
  </si>
  <si>
    <t>951 0502 0500000000 000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</si>
  <si>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</si>
  <si>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</si>
  <si>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</si>
  <si>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</si>
  <si>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</si>
  <si>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</si>
  <si>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</si>
  <si>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</si>
  <si>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</si>
  <si>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</si>
  <si>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</si>
  <si>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</si>
  <si>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</si>
  <si>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</si>
  <si>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951 0113 0240020270 244</t>
  </si>
  <si>
    <t>951 0113 0240020270 240</t>
  </si>
  <si>
    <t>951 0113 0240020270 000</t>
  </si>
  <si>
    <t>951 0113 0240020280 000</t>
  </si>
  <si>
    <t>951 0113 0240020280 240</t>
  </si>
  <si>
    <t>951 0113 0240020280 244</t>
  </si>
  <si>
    <t>951 0502 05100S3660 244</t>
  </si>
  <si>
    <t>951 0502 05100S3660 240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</si>
  <si>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"Обеспечение реслизации муниципальной программы «Обеспечение реализации муниципальной программы Табунщиковского сельского поселения «Муниципальная политика»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</si>
  <si>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</si>
  <si>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</si>
  <si>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Мероприятия по обеспечению проведения специальной оценки условий труда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</si>
  <si>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</si>
  <si>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</si>
  <si>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</si>
  <si>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</si>
  <si>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</si>
  <si>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000  1  05  03010  01  0000  110</t>
  </si>
  <si>
    <t>000  1  05  03000  01  0000  110</t>
  </si>
  <si>
    <t>000   1  08  04000 01 0000 110</t>
  </si>
  <si>
    <t>000  1  14  00000  00  0000  000</t>
  </si>
  <si>
    <t xml:space="preserve">                 на 1 сентября 2017г.</t>
  </si>
  <si>
    <t>951 0801 0620000850 610</t>
  </si>
  <si>
    <t>951 0801 06200S3850 611</t>
  </si>
  <si>
    <t>951 0801 0620000850 000</t>
  </si>
  <si>
    <t xml:space="preserve">Глава Администрации    _______________________    </t>
  </si>
  <si>
    <t xml:space="preserve">        О.Н. Здроб</t>
  </si>
  <si>
    <t>"11" сентября 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</si>
</sst>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wrapText="1"/>
      <protection/>
    </xf>
    <xf numFmtId="0" fontId="14" fillId="0" borderId="38" xfId="0" applyFont="1" applyBorder="1" applyAlignment="1">
      <alignment horizontal="left" vertical="center" wrapText="1"/>
    </xf>
    <xf numFmtId="0" fontId="14" fillId="0" borderId="39" xfId="55" applyNumberFormat="1" applyFont="1" applyBorder="1" applyAlignment="1">
      <alignment wrapText="1"/>
      <protection/>
    </xf>
    <xf numFmtId="0" fontId="14" fillId="0" borderId="40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horizontal="center" wrapText="1"/>
      <protection/>
    </xf>
    <xf numFmtId="0" fontId="14" fillId="0" borderId="41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43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44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45" xfId="0" applyNumberFormat="1" applyFont="1" applyFill="1" applyBorder="1" applyAlignment="1">
      <alignment horizontal="right"/>
    </xf>
    <xf numFmtId="4" fontId="14" fillId="0" borderId="46" xfId="0" applyNumberFormat="1" applyFont="1" applyFill="1" applyBorder="1" applyAlignment="1">
      <alignment horizontal="right"/>
    </xf>
    <xf numFmtId="4" fontId="14" fillId="0" borderId="47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48" xfId="55" applyNumberFormat="1" applyFont="1" applyBorder="1" applyAlignment="1">
      <alignment horizontal="right"/>
      <protection/>
    </xf>
    <xf numFmtId="4" fontId="14" fillId="0" borderId="49" xfId="55" applyNumberFormat="1" applyFont="1" applyBorder="1" applyAlignment="1">
      <alignment horizontal="right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50" xfId="55" applyNumberFormat="1" applyFont="1" applyBorder="1" applyAlignment="1">
      <alignment horizontal="center"/>
      <protection/>
    </xf>
    <xf numFmtId="4" fontId="14" fillId="0" borderId="51" xfId="55" applyNumberFormat="1" applyFont="1" applyBorder="1" applyAlignment="1">
      <alignment horizontal="center"/>
      <protection/>
    </xf>
    <xf numFmtId="4" fontId="14" fillId="0" borderId="52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center" wrapText="1"/>
    </xf>
    <xf numFmtId="4" fontId="14" fillId="0" borderId="52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 vertical="top" wrapText="1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" fontId="32" fillId="0" borderId="43" xfId="0" applyNumberFormat="1" applyFont="1" applyBorder="1" applyAlignment="1">
      <alignment horizontal="right"/>
    </xf>
    <xf numFmtId="49" fontId="32" fillId="0" borderId="33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52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center" wrapText="1"/>
    </xf>
    <xf numFmtId="4" fontId="32" fillId="0" borderId="53" xfId="0" applyNumberFormat="1" applyFont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vertical="top" wrapText="1"/>
    </xf>
    <xf numFmtId="4" fontId="27" fillId="0" borderId="18" xfId="0" applyNumberFormat="1" applyFont="1" applyFill="1" applyBorder="1" applyAlignment="1">
      <alignment horizontal="right" wrapText="1"/>
    </xf>
    <xf numFmtId="0" fontId="14" fillId="0" borderId="54" xfId="0" applyNumberFormat="1" applyFont="1" applyBorder="1" applyAlignment="1">
      <alignment wrapText="1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" fontId="14" fillId="0" borderId="19" xfId="0" applyNumberFormat="1" applyFont="1" applyFill="1" applyBorder="1" applyAlignment="1">
      <alignment horizontal="right" wrapText="1"/>
    </xf>
    <xf numFmtId="4" fontId="32" fillId="0" borderId="52" xfId="0" applyNumberFormat="1" applyFont="1" applyFill="1" applyBorder="1" applyAlignment="1">
      <alignment horizontal="center"/>
    </xf>
    <xf numFmtId="4" fontId="32" fillId="0" borderId="19" xfId="0" applyNumberFormat="1" applyFont="1" applyFill="1" applyBorder="1" applyAlignment="1">
      <alignment horizontal="right" wrapText="1"/>
    </xf>
    <xf numFmtId="4" fontId="32" fillId="0" borderId="45" xfId="0" applyNumberFormat="1" applyFont="1" applyFill="1" applyBorder="1" applyAlignment="1">
      <alignment horizontal="right"/>
    </xf>
    <xf numFmtId="0" fontId="32" fillId="0" borderId="55" xfId="0" applyNumberFormat="1" applyFont="1" applyBorder="1" applyAlignment="1">
      <alignment wrapText="1"/>
    </xf>
    <xf numFmtId="49" fontId="32" fillId="0" borderId="56" xfId="0" applyNumberFormat="1" applyFont="1" applyBorder="1" applyAlignment="1">
      <alignment horizontal="center"/>
    </xf>
    <xf numFmtId="49" fontId="32" fillId="0" borderId="57" xfId="0" applyNumberFormat="1" applyFont="1" applyBorder="1" applyAlignment="1">
      <alignment horizontal="center"/>
    </xf>
    <xf numFmtId="4" fontId="32" fillId="0" borderId="27" xfId="0" applyNumberFormat="1" applyFont="1" applyBorder="1" applyAlignment="1">
      <alignment horizontal="right"/>
    </xf>
    <xf numFmtId="4" fontId="32" fillId="0" borderId="27" xfId="0" applyNumberFormat="1" applyFont="1" applyFill="1" applyBorder="1" applyAlignment="1">
      <alignment horizontal="right"/>
    </xf>
    <xf numFmtId="4" fontId="32" fillId="0" borderId="58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center"/>
    </xf>
    <xf numFmtId="4" fontId="14" fillId="0" borderId="18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41" xfId="0" applyNumberFormat="1" applyFont="1" applyBorder="1" applyAlignment="1">
      <alignment horizontal="right"/>
    </xf>
    <xf numFmtId="0" fontId="30" fillId="0" borderId="59" xfId="33" applyNumberFormat="1" applyFont="1" applyFill="1" applyBorder="1" applyAlignment="1">
      <alignment horizontal="left" wrapText="1" readingOrder="1"/>
      <protection/>
    </xf>
    <xf numFmtId="0" fontId="30" fillId="0" borderId="50" xfId="33" applyNumberFormat="1" applyFont="1" applyFill="1" applyBorder="1" applyAlignment="1">
      <alignment horizontal="left" wrapText="1" readingOrder="1"/>
      <protection/>
    </xf>
    <xf numFmtId="49" fontId="14" fillId="0" borderId="60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1" xfId="0" applyNumberFormat="1" applyFont="1" applyBorder="1" applyAlignment="1">
      <alignment/>
    </xf>
    <xf numFmtId="49" fontId="14" fillId="0" borderId="62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5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4" fontId="14" fillId="0" borderId="20" xfId="55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">
      <selection activeCell="E14" sqref="E14:E16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59" t="s">
        <v>375</v>
      </c>
      <c r="D1" s="159"/>
      <c r="E1" s="159"/>
      <c r="F1" s="159"/>
    </row>
    <row r="2" spans="1:6" ht="15.75" customHeight="1" thickBot="1">
      <c r="A2" s="161" t="s">
        <v>136</v>
      </c>
      <c r="B2" s="161"/>
      <c r="C2" s="161"/>
      <c r="D2" s="161"/>
      <c r="E2" s="161"/>
      <c r="F2" s="2" t="s">
        <v>194</v>
      </c>
    </row>
    <row r="3" spans="2:6" ht="12.75">
      <c r="B3" s="162" t="s">
        <v>403</v>
      </c>
      <c r="C3" s="162"/>
      <c r="D3" s="166" t="s">
        <v>182</v>
      </c>
      <c r="E3" s="167"/>
      <c r="F3" s="4" t="s">
        <v>137</v>
      </c>
    </row>
    <row r="4" spans="2:6" ht="12.75">
      <c r="B4" s="5"/>
      <c r="C4" s="5"/>
      <c r="E4" s="3" t="s">
        <v>138</v>
      </c>
      <c r="F4" s="6">
        <v>42979</v>
      </c>
    </row>
    <row r="5" spans="1:6" ht="12.75">
      <c r="A5" s="7" t="s">
        <v>195</v>
      </c>
      <c r="B5" s="3"/>
      <c r="C5" s="3"/>
      <c r="E5" s="3" t="s">
        <v>139</v>
      </c>
      <c r="F5" s="21" t="s">
        <v>187</v>
      </c>
    </row>
    <row r="6" spans="1:6" ht="12.75" customHeight="1">
      <c r="A6" s="163" t="s">
        <v>188</v>
      </c>
      <c r="B6" s="163"/>
      <c r="C6" s="163"/>
      <c r="E6" s="3" t="s">
        <v>140</v>
      </c>
      <c r="F6" s="8">
        <v>951</v>
      </c>
    </row>
    <row r="7" spans="1:6" ht="15" customHeight="1">
      <c r="A7" s="164" t="s">
        <v>189</v>
      </c>
      <c r="B7" s="165"/>
      <c r="C7" s="165"/>
      <c r="D7" s="165"/>
      <c r="F7" s="170">
        <v>60626455</v>
      </c>
    </row>
    <row r="8" spans="1:6" ht="9.75" customHeight="1">
      <c r="A8" s="7"/>
      <c r="B8" s="168" t="s">
        <v>185</v>
      </c>
      <c r="C8" s="169"/>
      <c r="D8" s="1"/>
      <c r="E8" s="3" t="s">
        <v>89</v>
      </c>
      <c r="F8" s="171"/>
    </row>
    <row r="9" spans="1:6" ht="9.75" customHeight="1">
      <c r="A9" s="7" t="s">
        <v>9</v>
      </c>
      <c r="B9" s="3"/>
      <c r="C9" s="3"/>
      <c r="F9" s="8"/>
    </row>
    <row r="10" spans="1:6" ht="9.75" customHeight="1">
      <c r="A10" s="7" t="s">
        <v>196</v>
      </c>
      <c r="B10" s="3"/>
      <c r="C10" s="3"/>
      <c r="F10" s="9">
        <v>383</v>
      </c>
    </row>
    <row r="11" spans="1:6" ht="18.75" customHeight="1">
      <c r="A11" s="160" t="s">
        <v>197</v>
      </c>
      <c r="B11" s="160"/>
      <c r="C11" s="160"/>
      <c r="D11" s="160"/>
      <c r="E11" s="160"/>
      <c r="F11" s="160"/>
    </row>
    <row r="12" spans="1:6" ht="51" customHeight="1">
      <c r="A12" s="43" t="s">
        <v>198</v>
      </c>
      <c r="B12" s="41" t="s">
        <v>199</v>
      </c>
      <c r="C12" s="41" t="s">
        <v>200</v>
      </c>
      <c r="D12" s="41" t="s">
        <v>201</v>
      </c>
      <c r="E12" s="126" t="s">
        <v>202</v>
      </c>
      <c r="F12" s="41" t="s">
        <v>141</v>
      </c>
    </row>
    <row r="13" spans="1:6" s="22" customFormat="1" ht="13.5" thickBot="1">
      <c r="A13" s="69">
        <v>1</v>
      </c>
      <c r="B13" s="42">
        <v>2</v>
      </c>
      <c r="C13" s="42">
        <v>3</v>
      </c>
      <c r="D13" s="42" t="s">
        <v>203</v>
      </c>
      <c r="E13" s="127" t="s">
        <v>204</v>
      </c>
      <c r="F13" s="42" t="s">
        <v>80</v>
      </c>
    </row>
    <row r="14" spans="1:6" s="3" customFormat="1" ht="9.75">
      <c r="A14" s="137" t="s">
        <v>158</v>
      </c>
      <c r="B14" s="138" t="s">
        <v>193</v>
      </c>
      <c r="C14" s="139" t="s">
        <v>205</v>
      </c>
      <c r="D14" s="140">
        <f>D17+D25+D40+D45</f>
        <v>7891200</v>
      </c>
      <c r="E14" s="141">
        <f>E15+E45</f>
        <v>4450002.0200000005</v>
      </c>
      <c r="F14" s="142">
        <f>D14-E14</f>
        <v>3441197.9799999995</v>
      </c>
    </row>
    <row r="15" spans="1:6" s="3" customFormat="1" ht="11.25" customHeight="1">
      <c r="A15" s="151" t="s">
        <v>232</v>
      </c>
      <c r="B15" s="153" t="s">
        <v>193</v>
      </c>
      <c r="C15" s="155" t="s">
        <v>86</v>
      </c>
      <c r="D15" s="157">
        <v>2155300</v>
      </c>
      <c r="E15" s="147">
        <f>E17+E22+E25+E33+E36+E40</f>
        <v>754585.99</v>
      </c>
      <c r="F15" s="149">
        <f>D15-E15</f>
        <v>1400714.01</v>
      </c>
    </row>
    <row r="16" spans="1:6" s="3" customFormat="1" ht="11.25" customHeight="1">
      <c r="A16" s="152"/>
      <c r="B16" s="154"/>
      <c r="C16" s="156"/>
      <c r="D16" s="158"/>
      <c r="E16" s="148"/>
      <c r="F16" s="150"/>
    </row>
    <row r="17" spans="1:6" s="3" customFormat="1" ht="9.75">
      <c r="A17" s="110" t="s">
        <v>206</v>
      </c>
      <c r="B17" s="111" t="s">
        <v>193</v>
      </c>
      <c r="C17" s="112" t="s">
        <v>87</v>
      </c>
      <c r="D17" s="118">
        <v>594700</v>
      </c>
      <c r="E17" s="113">
        <f>SUM(E18,)</f>
        <v>350234.79</v>
      </c>
      <c r="F17" s="114">
        <f>D17-E17</f>
        <v>244465.21000000002</v>
      </c>
    </row>
    <row r="18" spans="1:6" s="3" customFormat="1" ht="18" customHeight="1">
      <c r="A18" s="95" t="s">
        <v>207</v>
      </c>
      <c r="B18" s="70" t="s">
        <v>193</v>
      </c>
      <c r="C18" s="71" t="s">
        <v>88</v>
      </c>
      <c r="D18" s="106">
        <v>594700</v>
      </c>
      <c r="E18" s="74">
        <f>E19+E20+E21</f>
        <v>350234.79</v>
      </c>
      <c r="F18" s="75">
        <f>D18-E18</f>
        <v>244465.21000000002</v>
      </c>
    </row>
    <row r="19" spans="1:6" s="3" customFormat="1" ht="69.75" customHeight="1">
      <c r="A19" s="130" t="s">
        <v>10</v>
      </c>
      <c r="B19" s="131" t="s">
        <v>193</v>
      </c>
      <c r="C19" s="132" t="s">
        <v>394</v>
      </c>
      <c r="D19" s="106">
        <v>594700</v>
      </c>
      <c r="E19" s="74">
        <v>348154.29</v>
      </c>
      <c r="F19" s="143">
        <f>D19-E19</f>
        <v>246545.71000000002</v>
      </c>
    </row>
    <row r="20" spans="1:6" s="3" customFormat="1" ht="93" customHeight="1">
      <c r="A20" s="95" t="s">
        <v>395</v>
      </c>
      <c r="B20" s="70" t="s">
        <v>193</v>
      </c>
      <c r="C20" s="71" t="s">
        <v>396</v>
      </c>
      <c r="D20" s="108" t="s">
        <v>155</v>
      </c>
      <c r="E20" s="74">
        <v>1259.6</v>
      </c>
      <c r="F20" s="144" t="s">
        <v>155</v>
      </c>
    </row>
    <row r="21" spans="1:6" s="3" customFormat="1" ht="43.5" customHeight="1">
      <c r="A21" s="95" t="s">
        <v>397</v>
      </c>
      <c r="B21" s="70" t="s">
        <v>193</v>
      </c>
      <c r="C21" s="71" t="s">
        <v>398</v>
      </c>
      <c r="D21" s="108" t="s">
        <v>155</v>
      </c>
      <c r="E21" s="74">
        <v>820.9</v>
      </c>
      <c r="F21" s="144" t="s">
        <v>155</v>
      </c>
    </row>
    <row r="22" spans="1:6" s="3" customFormat="1" ht="15" customHeight="1">
      <c r="A22" s="110" t="s">
        <v>364</v>
      </c>
      <c r="B22" s="115" t="s">
        <v>193</v>
      </c>
      <c r="C22" s="116" t="s">
        <v>365</v>
      </c>
      <c r="D22" s="134" t="s">
        <v>155</v>
      </c>
      <c r="E22" s="113">
        <v>-4560</v>
      </c>
      <c r="F22" s="119" t="s">
        <v>155</v>
      </c>
    </row>
    <row r="23" spans="1:6" s="3" customFormat="1" ht="16.5" customHeight="1">
      <c r="A23" s="95" t="s">
        <v>364</v>
      </c>
      <c r="B23" s="70" t="s">
        <v>193</v>
      </c>
      <c r="C23" s="71" t="s">
        <v>400</v>
      </c>
      <c r="D23" s="108" t="s">
        <v>155</v>
      </c>
      <c r="E23" s="74">
        <v>-4560</v>
      </c>
      <c r="F23" s="119" t="s">
        <v>155</v>
      </c>
    </row>
    <row r="24" spans="1:6" s="3" customFormat="1" ht="15" customHeight="1">
      <c r="A24" s="95" t="s">
        <v>364</v>
      </c>
      <c r="B24" s="70" t="s">
        <v>193</v>
      </c>
      <c r="C24" s="71" t="s">
        <v>399</v>
      </c>
      <c r="D24" s="108" t="s">
        <v>155</v>
      </c>
      <c r="E24" s="74">
        <v>-4560</v>
      </c>
      <c r="F24" s="119" t="s">
        <v>155</v>
      </c>
    </row>
    <row r="25" spans="1:6" s="3" customFormat="1" ht="9.75">
      <c r="A25" s="110" t="s">
        <v>68</v>
      </c>
      <c r="B25" s="115" t="s">
        <v>193</v>
      </c>
      <c r="C25" s="116" t="s">
        <v>117</v>
      </c>
      <c r="D25" s="117">
        <v>1550600</v>
      </c>
      <c r="E25" s="113">
        <f>SUM(E26,E28,)</f>
        <v>282114.95</v>
      </c>
      <c r="F25" s="114">
        <f aca="true" t="shared" si="0" ref="F25:F32">D25-E25</f>
        <v>1268485.05</v>
      </c>
    </row>
    <row r="26" spans="1:6" s="3" customFormat="1" ht="9.75">
      <c r="A26" s="95" t="s">
        <v>69</v>
      </c>
      <c r="B26" s="70" t="s">
        <v>193</v>
      </c>
      <c r="C26" s="71" t="s">
        <v>118</v>
      </c>
      <c r="D26" s="73">
        <v>138600</v>
      </c>
      <c r="E26" s="74">
        <f>E27</f>
        <v>22227.11</v>
      </c>
      <c r="F26" s="75">
        <f t="shared" si="0"/>
        <v>116372.89</v>
      </c>
    </row>
    <row r="27" spans="1:6" s="3" customFormat="1" ht="40.5">
      <c r="A27" s="95" t="s">
        <v>102</v>
      </c>
      <c r="B27" s="70" t="s">
        <v>193</v>
      </c>
      <c r="C27" s="71" t="s">
        <v>119</v>
      </c>
      <c r="D27" s="73">
        <v>138600</v>
      </c>
      <c r="E27" s="74">
        <v>22227.11</v>
      </c>
      <c r="F27" s="75">
        <f t="shared" si="0"/>
        <v>116372.89</v>
      </c>
    </row>
    <row r="28" spans="1:6" s="3" customFormat="1" ht="15" customHeight="1">
      <c r="A28" s="95" t="s">
        <v>70</v>
      </c>
      <c r="B28" s="70" t="s">
        <v>193</v>
      </c>
      <c r="C28" s="71" t="s">
        <v>120</v>
      </c>
      <c r="D28" s="73">
        <v>1412000</v>
      </c>
      <c r="E28" s="74">
        <f>SUM(E31,E29,)</f>
        <v>259887.84</v>
      </c>
      <c r="F28" s="75">
        <f t="shared" si="0"/>
        <v>1152112.16</v>
      </c>
    </row>
    <row r="29" spans="1:6" s="3" customFormat="1" ht="9.75">
      <c r="A29" s="95" t="s">
        <v>226</v>
      </c>
      <c r="B29" s="70" t="s">
        <v>193</v>
      </c>
      <c r="C29" s="71" t="s">
        <v>8</v>
      </c>
      <c r="D29" s="73">
        <v>164000</v>
      </c>
      <c r="E29" s="74">
        <f>SUM(E30,)</f>
        <v>192276.18</v>
      </c>
      <c r="F29" s="75">
        <f t="shared" si="0"/>
        <v>-28276.179999999993</v>
      </c>
    </row>
    <row r="30" spans="1:6" s="3" customFormat="1" ht="33" customHeight="1">
      <c r="A30" s="95" t="s">
        <v>227</v>
      </c>
      <c r="B30" s="70" t="s">
        <v>193</v>
      </c>
      <c r="C30" s="71" t="s">
        <v>90</v>
      </c>
      <c r="D30" s="73">
        <v>164000</v>
      </c>
      <c r="E30" s="74">
        <v>192276.18</v>
      </c>
      <c r="F30" s="75">
        <f t="shared" si="0"/>
        <v>-28276.179999999993</v>
      </c>
    </row>
    <row r="31" spans="1:6" s="3" customFormat="1" ht="15.75" customHeight="1">
      <c r="A31" s="95" t="s">
        <v>91</v>
      </c>
      <c r="B31" s="70" t="s">
        <v>193</v>
      </c>
      <c r="C31" s="71" t="s">
        <v>92</v>
      </c>
      <c r="D31" s="73">
        <v>1248000</v>
      </c>
      <c r="E31" s="74">
        <f>E32</f>
        <v>67611.66</v>
      </c>
      <c r="F31" s="75">
        <f t="shared" si="0"/>
        <v>1180388.34</v>
      </c>
    </row>
    <row r="32" spans="1:6" s="3" customFormat="1" ht="37.5" customHeight="1">
      <c r="A32" s="95" t="s">
        <v>228</v>
      </c>
      <c r="B32" s="70" t="s">
        <v>193</v>
      </c>
      <c r="C32" s="71" t="s">
        <v>93</v>
      </c>
      <c r="D32" s="73">
        <v>1248000</v>
      </c>
      <c r="E32" s="74">
        <v>67611.66</v>
      </c>
      <c r="F32" s="75">
        <f t="shared" si="0"/>
        <v>1180388.34</v>
      </c>
    </row>
    <row r="33" spans="1:6" s="3" customFormat="1" ht="15.75" customHeight="1">
      <c r="A33" s="110" t="s">
        <v>352</v>
      </c>
      <c r="B33" s="111" t="s">
        <v>193</v>
      </c>
      <c r="C33" s="112" t="s">
        <v>353</v>
      </c>
      <c r="D33" s="119" t="s">
        <v>155</v>
      </c>
      <c r="E33" s="135">
        <v>100</v>
      </c>
      <c r="F33" s="119" t="s">
        <v>155</v>
      </c>
    </row>
    <row r="34" spans="1:6" s="3" customFormat="1" ht="40.5" customHeight="1">
      <c r="A34" s="95" t="s">
        <v>351</v>
      </c>
      <c r="B34" s="70" t="s">
        <v>193</v>
      </c>
      <c r="C34" s="71" t="s">
        <v>401</v>
      </c>
      <c r="D34" s="107" t="s">
        <v>155</v>
      </c>
      <c r="E34" s="133">
        <v>100</v>
      </c>
      <c r="F34" s="119" t="s">
        <v>155</v>
      </c>
    </row>
    <row r="35" spans="1:6" s="3" customFormat="1" ht="49.5" customHeight="1">
      <c r="A35" s="95" t="s">
        <v>351</v>
      </c>
      <c r="B35" s="70" t="s">
        <v>193</v>
      </c>
      <c r="C35" s="71" t="s">
        <v>354</v>
      </c>
      <c r="D35" s="107" t="s">
        <v>155</v>
      </c>
      <c r="E35" s="133">
        <v>100</v>
      </c>
      <c r="F35" s="119" t="s">
        <v>155</v>
      </c>
    </row>
    <row r="36" spans="1:6" s="3" customFormat="1" ht="24.75" customHeight="1">
      <c r="A36" s="110" t="s">
        <v>360</v>
      </c>
      <c r="B36" s="111" t="s">
        <v>193</v>
      </c>
      <c r="C36" s="112" t="s">
        <v>363</v>
      </c>
      <c r="D36" s="119" t="s">
        <v>155</v>
      </c>
      <c r="E36" s="135">
        <v>121196.25</v>
      </c>
      <c r="F36" s="119" t="s">
        <v>155</v>
      </c>
    </row>
    <row r="37" spans="1:6" s="3" customFormat="1" ht="22.5" customHeight="1">
      <c r="A37" s="95" t="s">
        <v>360</v>
      </c>
      <c r="B37" s="70" t="s">
        <v>193</v>
      </c>
      <c r="C37" s="71" t="s">
        <v>402</v>
      </c>
      <c r="D37" s="107" t="s">
        <v>155</v>
      </c>
      <c r="E37" s="133">
        <v>121196.25</v>
      </c>
      <c r="F37" s="119" t="s">
        <v>155</v>
      </c>
    </row>
    <row r="38" spans="1:6" s="3" customFormat="1" ht="21" customHeight="1">
      <c r="A38" s="95" t="s">
        <v>360</v>
      </c>
      <c r="B38" s="70" t="s">
        <v>193</v>
      </c>
      <c r="C38" s="71" t="s">
        <v>362</v>
      </c>
      <c r="D38" s="107" t="s">
        <v>155</v>
      </c>
      <c r="E38" s="133">
        <v>121196.25</v>
      </c>
      <c r="F38" s="119" t="s">
        <v>155</v>
      </c>
    </row>
    <row r="39" spans="1:6" s="3" customFormat="1" ht="21.75" customHeight="1">
      <c r="A39" s="95" t="s">
        <v>360</v>
      </c>
      <c r="B39" s="70" t="s">
        <v>193</v>
      </c>
      <c r="C39" s="71" t="s">
        <v>361</v>
      </c>
      <c r="D39" s="107" t="s">
        <v>155</v>
      </c>
      <c r="E39" s="133">
        <v>121196.25</v>
      </c>
      <c r="F39" s="119" t="s">
        <v>155</v>
      </c>
    </row>
    <row r="40" spans="1:6" s="3" customFormat="1" ht="17.25" customHeight="1">
      <c r="A40" s="110" t="s">
        <v>186</v>
      </c>
      <c r="B40" s="111" t="s">
        <v>193</v>
      </c>
      <c r="C40" s="112" t="s">
        <v>121</v>
      </c>
      <c r="D40" s="113">
        <v>10000</v>
      </c>
      <c r="E40" s="113">
        <f>SUM(E41,)</f>
        <v>5500</v>
      </c>
      <c r="F40" s="114">
        <f>D40-E40</f>
        <v>4500</v>
      </c>
    </row>
    <row r="41" spans="1:6" s="3" customFormat="1" ht="36" customHeight="1">
      <c r="A41" s="95" t="s">
        <v>333</v>
      </c>
      <c r="B41" s="96" t="s">
        <v>193</v>
      </c>
      <c r="C41" s="71" t="s">
        <v>334</v>
      </c>
      <c r="D41" s="107" t="s">
        <v>155</v>
      </c>
      <c r="E41" s="74">
        <f>E42</f>
        <v>5500</v>
      </c>
      <c r="F41" s="144" t="s">
        <v>155</v>
      </c>
    </row>
    <row r="42" spans="1:6" s="3" customFormat="1" ht="45.75" customHeight="1">
      <c r="A42" s="95" t="s">
        <v>335</v>
      </c>
      <c r="B42" s="70" t="s">
        <v>193</v>
      </c>
      <c r="C42" s="71" t="s">
        <v>336</v>
      </c>
      <c r="D42" s="107" t="s">
        <v>155</v>
      </c>
      <c r="E42" s="74">
        <v>5500</v>
      </c>
      <c r="F42" s="144" t="s">
        <v>155</v>
      </c>
    </row>
    <row r="43" spans="1:6" s="10" customFormat="1" ht="25.5" customHeight="1">
      <c r="A43" s="95" t="s">
        <v>279</v>
      </c>
      <c r="B43" s="96" t="s">
        <v>193</v>
      </c>
      <c r="C43" s="71" t="s">
        <v>281</v>
      </c>
      <c r="D43" s="74">
        <v>10000</v>
      </c>
      <c r="E43" s="107" t="s">
        <v>155</v>
      </c>
      <c r="F43" s="74">
        <v>10000</v>
      </c>
    </row>
    <row r="44" spans="1:6" s="10" customFormat="1" ht="45" customHeight="1">
      <c r="A44" s="95" t="s">
        <v>280</v>
      </c>
      <c r="B44" s="70" t="s">
        <v>193</v>
      </c>
      <c r="C44" s="71" t="s">
        <v>282</v>
      </c>
      <c r="D44" s="74">
        <v>10000</v>
      </c>
      <c r="E44" s="107" t="s">
        <v>155</v>
      </c>
      <c r="F44" s="74">
        <v>10000</v>
      </c>
    </row>
    <row r="45" spans="1:6" ht="12.75">
      <c r="A45" s="110" t="s">
        <v>71</v>
      </c>
      <c r="B45" s="111" t="s">
        <v>193</v>
      </c>
      <c r="C45" s="112" t="s">
        <v>122</v>
      </c>
      <c r="D45" s="117">
        <f>D46</f>
        <v>5735900</v>
      </c>
      <c r="E45" s="136">
        <f>SUM(E46,)</f>
        <v>3695416.0300000003</v>
      </c>
      <c r="F45" s="120">
        <f aca="true" t="shared" si="1" ref="F45:F53">D45-E45</f>
        <v>2040483.9699999997</v>
      </c>
    </row>
    <row r="46" spans="1:6" ht="30.75">
      <c r="A46" s="95" t="s">
        <v>123</v>
      </c>
      <c r="B46" s="70" t="s">
        <v>193</v>
      </c>
      <c r="C46" s="71" t="s">
        <v>124</v>
      </c>
      <c r="D46" s="73">
        <f>D47+D50+D55</f>
        <v>5735900</v>
      </c>
      <c r="E46" s="92">
        <f>E47+E50+E55</f>
        <v>3695416.0300000003</v>
      </c>
      <c r="F46" s="94">
        <f t="shared" si="1"/>
        <v>2040483.9699999997</v>
      </c>
    </row>
    <row r="47" spans="1:6" ht="21">
      <c r="A47" s="95" t="s">
        <v>229</v>
      </c>
      <c r="B47" s="70" t="s">
        <v>193</v>
      </c>
      <c r="C47" s="71" t="s">
        <v>283</v>
      </c>
      <c r="D47" s="73">
        <v>3622000</v>
      </c>
      <c r="E47" s="92">
        <f>E48</f>
        <v>2657600</v>
      </c>
      <c r="F47" s="94">
        <f t="shared" si="1"/>
        <v>964400</v>
      </c>
    </row>
    <row r="48" spans="1:6" ht="21">
      <c r="A48" s="95" t="s">
        <v>72</v>
      </c>
      <c r="B48" s="70" t="s">
        <v>193</v>
      </c>
      <c r="C48" s="71" t="s">
        <v>284</v>
      </c>
      <c r="D48" s="73">
        <f>D49</f>
        <v>3622000</v>
      </c>
      <c r="E48" s="92">
        <f>E49</f>
        <v>2657600</v>
      </c>
      <c r="F48" s="94">
        <f t="shared" si="1"/>
        <v>964400</v>
      </c>
    </row>
    <row r="49" spans="1:6" ht="21">
      <c r="A49" s="95" t="s">
        <v>103</v>
      </c>
      <c r="B49" s="70" t="s">
        <v>193</v>
      </c>
      <c r="C49" s="71" t="s">
        <v>285</v>
      </c>
      <c r="D49" s="73">
        <v>3622000</v>
      </c>
      <c r="E49" s="92">
        <v>2657600</v>
      </c>
      <c r="F49" s="94">
        <f t="shared" si="1"/>
        <v>964400</v>
      </c>
    </row>
    <row r="50" spans="1:6" ht="21">
      <c r="A50" s="95" t="s">
        <v>230</v>
      </c>
      <c r="B50" s="70" t="s">
        <v>193</v>
      </c>
      <c r="C50" s="71" t="s">
        <v>286</v>
      </c>
      <c r="D50" s="73">
        <v>173500</v>
      </c>
      <c r="E50" s="74">
        <f>E51+E53</f>
        <v>129253.72</v>
      </c>
      <c r="F50" s="73">
        <f t="shared" si="1"/>
        <v>44246.28</v>
      </c>
    </row>
    <row r="51" spans="1:6" ht="30.75">
      <c r="A51" s="95" t="s">
        <v>73</v>
      </c>
      <c r="B51" s="70" t="s">
        <v>193</v>
      </c>
      <c r="C51" s="71" t="s">
        <v>287</v>
      </c>
      <c r="D51" s="74">
        <v>173300</v>
      </c>
      <c r="E51" s="74">
        <f>E52</f>
        <v>129053.72</v>
      </c>
      <c r="F51" s="73">
        <f t="shared" si="1"/>
        <v>44246.28</v>
      </c>
    </row>
    <row r="52" spans="1:6" ht="41.25">
      <c r="A52" s="95" t="s">
        <v>104</v>
      </c>
      <c r="B52" s="70" t="s">
        <v>193</v>
      </c>
      <c r="C52" s="71" t="s">
        <v>288</v>
      </c>
      <c r="D52" s="74">
        <v>173300</v>
      </c>
      <c r="E52" s="74">
        <v>129053.72</v>
      </c>
      <c r="F52" s="73">
        <f t="shared" si="1"/>
        <v>44246.28</v>
      </c>
    </row>
    <row r="53" spans="1:6" ht="30.75">
      <c r="A53" s="95" t="s">
        <v>231</v>
      </c>
      <c r="B53" s="70" t="s">
        <v>193</v>
      </c>
      <c r="C53" s="71" t="s">
        <v>289</v>
      </c>
      <c r="D53" s="73">
        <v>200</v>
      </c>
      <c r="E53" s="93">
        <v>200</v>
      </c>
      <c r="F53" s="73">
        <f t="shared" si="1"/>
        <v>0</v>
      </c>
    </row>
    <row r="54" spans="1:6" ht="30.75">
      <c r="A54" s="95" t="s">
        <v>105</v>
      </c>
      <c r="B54" s="70" t="s">
        <v>193</v>
      </c>
      <c r="C54" s="71" t="s">
        <v>290</v>
      </c>
      <c r="D54" s="73">
        <v>200</v>
      </c>
      <c r="E54" s="93">
        <v>200</v>
      </c>
      <c r="F54" s="73">
        <f aca="true" t="shared" si="2" ref="F54:F59">D54-E54</f>
        <v>0</v>
      </c>
    </row>
    <row r="55" spans="1:6" ht="18" customHeight="1">
      <c r="A55" s="95" t="s">
        <v>74</v>
      </c>
      <c r="B55" s="70" t="s">
        <v>193</v>
      </c>
      <c r="C55" s="72" t="s">
        <v>291</v>
      </c>
      <c r="D55" s="73">
        <f>D56+D58</f>
        <v>1940400</v>
      </c>
      <c r="E55" s="93">
        <f>E56+E58</f>
        <v>908562.31</v>
      </c>
      <c r="F55" s="73">
        <f t="shared" si="2"/>
        <v>1031837.69</v>
      </c>
    </row>
    <row r="56" spans="1:6" ht="21">
      <c r="A56" s="95" t="s">
        <v>75</v>
      </c>
      <c r="B56" s="70" t="s">
        <v>193</v>
      </c>
      <c r="C56" s="72" t="s">
        <v>292</v>
      </c>
      <c r="D56" s="73">
        <v>1230000</v>
      </c>
      <c r="E56" s="93">
        <f>E57</f>
        <v>220040.5</v>
      </c>
      <c r="F56" s="73">
        <f t="shared" si="2"/>
        <v>1009959.5</v>
      </c>
    </row>
    <row r="57" spans="1:6" ht="21">
      <c r="A57" s="95" t="s">
        <v>106</v>
      </c>
      <c r="B57" s="70" t="s">
        <v>193</v>
      </c>
      <c r="C57" s="71" t="s">
        <v>293</v>
      </c>
      <c r="D57" s="73">
        <v>1230000</v>
      </c>
      <c r="E57" s="93">
        <v>220040.5</v>
      </c>
      <c r="F57" s="73">
        <f t="shared" si="2"/>
        <v>1009959.5</v>
      </c>
    </row>
    <row r="58" spans="1:6" ht="21">
      <c r="A58" s="95" t="s">
        <v>378</v>
      </c>
      <c r="B58" s="70" t="s">
        <v>193</v>
      </c>
      <c r="C58" s="72" t="s">
        <v>376</v>
      </c>
      <c r="D58" s="73">
        <v>710400</v>
      </c>
      <c r="E58" s="93">
        <f>E59</f>
        <v>688521.81</v>
      </c>
      <c r="F58" s="73">
        <f t="shared" si="2"/>
        <v>21878.189999999944</v>
      </c>
    </row>
    <row r="59" spans="1:6" ht="21.75" customHeight="1">
      <c r="A59" s="95" t="s">
        <v>106</v>
      </c>
      <c r="B59" s="70" t="s">
        <v>193</v>
      </c>
      <c r="C59" s="71" t="s">
        <v>377</v>
      </c>
      <c r="D59" s="73">
        <v>710400</v>
      </c>
      <c r="E59" s="93">
        <v>688521.81</v>
      </c>
      <c r="F59" s="73">
        <f t="shared" si="2"/>
        <v>21878.189999999944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view="pageBreakPreview" zoomScaleSheetLayoutView="100" zoomScalePageLayoutView="0" workbookViewId="0" topLeftCell="A1">
      <selection activeCell="F6" sqref="F6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375" style="11" customWidth="1"/>
    <col min="7" max="16384" width="8.875" style="11" customWidth="1"/>
  </cols>
  <sheetData>
    <row r="1" spans="5:6" ht="9.75">
      <c r="E1" s="173" t="s">
        <v>159</v>
      </c>
      <c r="F1" s="173"/>
    </row>
    <row r="2" spans="1:6" ht="21" customHeight="1">
      <c r="A2" s="172" t="s">
        <v>76</v>
      </c>
      <c r="B2" s="172"/>
      <c r="C2" s="172"/>
      <c r="D2" s="172"/>
      <c r="E2" s="172"/>
      <c r="F2" s="172"/>
    </row>
    <row r="3" spans="1:6" ht="33" customHeight="1">
      <c r="A3" s="44" t="s">
        <v>198</v>
      </c>
      <c r="B3" s="44" t="s">
        <v>199</v>
      </c>
      <c r="C3" s="44" t="s">
        <v>77</v>
      </c>
      <c r="D3" s="44" t="s">
        <v>152</v>
      </c>
      <c r="E3" s="44" t="s">
        <v>79</v>
      </c>
      <c r="F3" s="44" t="s">
        <v>141</v>
      </c>
    </row>
    <row r="4" spans="1:6" s="24" customFormat="1" ht="9.75">
      <c r="A4" s="68">
        <v>1</v>
      </c>
      <c r="B4" s="68">
        <v>2</v>
      </c>
      <c r="C4" s="68">
        <v>3</v>
      </c>
      <c r="D4" s="68" t="s">
        <v>203</v>
      </c>
      <c r="E4" s="68" t="s">
        <v>204</v>
      </c>
      <c r="F4" s="68" t="s">
        <v>80</v>
      </c>
    </row>
    <row r="5" spans="1:8" ht="9.75">
      <c r="A5" s="121" t="s">
        <v>163</v>
      </c>
      <c r="B5" s="122" t="s">
        <v>164</v>
      </c>
      <c r="C5" s="122"/>
      <c r="D5" s="124">
        <f>D6</f>
        <v>7935355.08</v>
      </c>
      <c r="E5" s="124">
        <f>E6</f>
        <v>4540742.99</v>
      </c>
      <c r="F5" s="124">
        <f>D5-E5</f>
        <v>3394612.09</v>
      </c>
      <c r="H5" s="25"/>
    </row>
    <row r="6" spans="1:8" ht="20.25">
      <c r="A6" s="76" t="s">
        <v>165</v>
      </c>
      <c r="B6" s="77" t="s">
        <v>164</v>
      </c>
      <c r="C6" s="82" t="s">
        <v>11</v>
      </c>
      <c r="D6" s="78">
        <f>D7+D61+D71+D86+D103+D131+D138+D148+D155</f>
        <v>7935355.08</v>
      </c>
      <c r="E6" s="78">
        <f>E7+E61+E71+E86+E103+E138</f>
        <v>4540742.99</v>
      </c>
      <c r="F6" s="78">
        <f>F7+F61+F71+F86+F103+F131+F138+F148</f>
        <v>3364612.0900000003</v>
      </c>
      <c r="H6" s="25"/>
    </row>
    <row r="7" spans="1:9" ht="9.75">
      <c r="A7" s="121" t="s">
        <v>142</v>
      </c>
      <c r="B7" s="122" t="s">
        <v>164</v>
      </c>
      <c r="C7" s="123" t="s">
        <v>12</v>
      </c>
      <c r="D7" s="124">
        <f>D8+D24+D29</f>
        <v>4155200</v>
      </c>
      <c r="E7" s="124">
        <f>E8+E29</f>
        <v>2822586.5199999996</v>
      </c>
      <c r="F7" s="124">
        <f aca="true" t="shared" si="0" ref="F7:F13">D7-E7</f>
        <v>1332613.4800000004</v>
      </c>
      <c r="H7" s="26"/>
      <c r="I7" s="25"/>
    </row>
    <row r="8" spans="1:8" ht="45.75" customHeight="1">
      <c r="A8" s="76" t="s">
        <v>143</v>
      </c>
      <c r="B8" s="77" t="s">
        <v>164</v>
      </c>
      <c r="C8" s="82" t="s">
        <v>13</v>
      </c>
      <c r="D8" s="128">
        <f>D9+D19</f>
        <v>4002300</v>
      </c>
      <c r="E8" s="78">
        <f>E9+E19</f>
        <v>2748711.5599999996</v>
      </c>
      <c r="F8" s="78">
        <f t="shared" si="0"/>
        <v>1253588.4400000004</v>
      </c>
      <c r="H8" s="25"/>
    </row>
    <row r="9" spans="1:8" ht="33" customHeight="1">
      <c r="A9" s="76" t="s">
        <v>17</v>
      </c>
      <c r="B9" s="77" t="s">
        <v>164</v>
      </c>
      <c r="C9" s="82" t="s">
        <v>16</v>
      </c>
      <c r="D9" s="78">
        <f>D10</f>
        <v>4002100</v>
      </c>
      <c r="E9" s="78">
        <f>E10</f>
        <v>2748511.5599999996</v>
      </c>
      <c r="F9" s="78">
        <f t="shared" si="0"/>
        <v>1253588.4400000004</v>
      </c>
      <c r="H9" s="25"/>
    </row>
    <row r="10" spans="1:8" ht="58.5" customHeight="1">
      <c r="A10" s="76" t="s">
        <v>18</v>
      </c>
      <c r="B10" s="77" t="s">
        <v>164</v>
      </c>
      <c r="C10" s="82" t="s">
        <v>14</v>
      </c>
      <c r="D10" s="78">
        <f>D11+D16</f>
        <v>4002100</v>
      </c>
      <c r="E10" s="78">
        <f>E11+E16</f>
        <v>2748511.5599999996</v>
      </c>
      <c r="F10" s="78">
        <f t="shared" si="0"/>
        <v>1253588.4400000004</v>
      </c>
      <c r="H10" s="25"/>
    </row>
    <row r="11" spans="1:8" ht="104.25" customHeight="1">
      <c r="A11" s="76" t="s">
        <v>19</v>
      </c>
      <c r="B11" s="77" t="s">
        <v>164</v>
      </c>
      <c r="C11" s="82" t="s">
        <v>67</v>
      </c>
      <c r="D11" s="78">
        <f>D12</f>
        <v>3038600</v>
      </c>
      <c r="E11" s="78">
        <f>E12</f>
        <v>1859581.2799999998</v>
      </c>
      <c r="F11" s="78">
        <f t="shared" si="0"/>
        <v>1179018.7200000002</v>
      </c>
      <c r="H11" s="25"/>
    </row>
    <row r="12" spans="1:8" ht="23.25" customHeight="1">
      <c r="A12" s="76" t="s">
        <v>238</v>
      </c>
      <c r="B12" s="77">
        <v>200</v>
      </c>
      <c r="C12" s="82" t="s">
        <v>237</v>
      </c>
      <c r="D12" s="78">
        <f>D13+D14+D15</f>
        <v>3038600</v>
      </c>
      <c r="E12" s="78">
        <f>E13+E14+E15</f>
        <v>1859581.2799999998</v>
      </c>
      <c r="F12" s="78">
        <f>D12-E12</f>
        <v>1179018.7200000002</v>
      </c>
      <c r="H12" s="25"/>
    </row>
    <row r="13" spans="1:8" ht="20.25">
      <c r="A13" s="76" t="s">
        <v>20</v>
      </c>
      <c r="B13" s="77" t="s">
        <v>164</v>
      </c>
      <c r="C13" s="82" t="s">
        <v>15</v>
      </c>
      <c r="D13" s="78">
        <v>2246900</v>
      </c>
      <c r="E13" s="78">
        <v>1356442.95</v>
      </c>
      <c r="F13" s="78">
        <f t="shared" si="0"/>
        <v>890457.05</v>
      </c>
      <c r="H13" s="25"/>
    </row>
    <row r="14" spans="1:8" ht="35.25" customHeight="1">
      <c r="A14" s="76" t="s">
        <v>256</v>
      </c>
      <c r="B14" s="77" t="s">
        <v>164</v>
      </c>
      <c r="C14" s="82" t="s">
        <v>21</v>
      </c>
      <c r="D14" s="78">
        <v>121600</v>
      </c>
      <c r="E14" s="78">
        <v>66180.67</v>
      </c>
      <c r="F14" s="78">
        <f aca="true" t="shared" si="1" ref="F14:F23">D14-E14</f>
        <v>55419.33</v>
      </c>
      <c r="H14" s="25"/>
    </row>
    <row r="15" spans="1:8" ht="48.75" customHeight="1">
      <c r="A15" s="76" t="s">
        <v>22</v>
      </c>
      <c r="B15" s="77" t="s">
        <v>164</v>
      </c>
      <c r="C15" s="82" t="s">
        <v>23</v>
      </c>
      <c r="D15" s="78">
        <v>670100</v>
      </c>
      <c r="E15" s="78">
        <v>436957.66</v>
      </c>
      <c r="F15" s="78">
        <f t="shared" si="1"/>
        <v>233142.34000000003</v>
      </c>
      <c r="H15" s="25"/>
    </row>
    <row r="16" spans="1:8" s="27" customFormat="1" ht="91.5" customHeight="1">
      <c r="A16" s="76" t="s">
        <v>25</v>
      </c>
      <c r="B16" s="77" t="s">
        <v>164</v>
      </c>
      <c r="C16" s="82" t="s">
        <v>24</v>
      </c>
      <c r="D16" s="78">
        <f>D17</f>
        <v>963500</v>
      </c>
      <c r="E16" s="78">
        <f>E18</f>
        <v>888930.28</v>
      </c>
      <c r="F16" s="78">
        <f t="shared" si="1"/>
        <v>74569.71999999997</v>
      </c>
      <c r="H16" s="28"/>
    </row>
    <row r="17" spans="1:8" s="27" customFormat="1" ht="34.5" customHeight="1">
      <c r="A17" s="76" t="s">
        <v>240</v>
      </c>
      <c r="B17" s="77">
        <v>200</v>
      </c>
      <c r="C17" s="82" t="s">
        <v>239</v>
      </c>
      <c r="D17" s="78">
        <f>D18</f>
        <v>963500</v>
      </c>
      <c r="E17" s="78">
        <f>E18</f>
        <v>888930.28</v>
      </c>
      <c r="F17" s="78">
        <f t="shared" si="1"/>
        <v>74569.71999999997</v>
      </c>
      <c r="H17" s="28"/>
    </row>
    <row r="18" spans="1:8" s="27" customFormat="1" ht="30">
      <c r="A18" s="76" t="s">
        <v>167</v>
      </c>
      <c r="B18" s="77" t="s">
        <v>164</v>
      </c>
      <c r="C18" s="82" t="s">
        <v>26</v>
      </c>
      <c r="D18" s="78">
        <v>963500</v>
      </c>
      <c r="E18" s="78">
        <v>888930.28</v>
      </c>
      <c r="F18" s="78">
        <f t="shared" si="1"/>
        <v>74569.71999999997</v>
      </c>
      <c r="H18" s="28"/>
    </row>
    <row r="19" spans="1:8" s="27" customFormat="1" ht="30">
      <c r="A19" s="76" t="s">
        <v>264</v>
      </c>
      <c r="B19" s="77" t="s">
        <v>164</v>
      </c>
      <c r="C19" s="82" t="s">
        <v>257</v>
      </c>
      <c r="D19" s="78">
        <v>200</v>
      </c>
      <c r="E19" s="78">
        <f>E23</f>
        <v>200</v>
      </c>
      <c r="F19" s="78">
        <f t="shared" si="1"/>
        <v>0</v>
      </c>
      <c r="H19" s="28"/>
    </row>
    <row r="20" spans="1:8" s="27" customFormat="1" ht="9.75">
      <c r="A20" s="76" t="s">
        <v>258</v>
      </c>
      <c r="B20" s="77" t="s">
        <v>164</v>
      </c>
      <c r="C20" s="82" t="s">
        <v>259</v>
      </c>
      <c r="D20" s="78">
        <v>200</v>
      </c>
      <c r="E20" s="78">
        <f>E23</f>
        <v>200</v>
      </c>
      <c r="F20" s="78">
        <f t="shared" si="1"/>
        <v>0</v>
      </c>
      <c r="H20" s="28"/>
    </row>
    <row r="21" spans="1:8" ht="111" customHeight="1">
      <c r="A21" s="76" t="s">
        <v>94</v>
      </c>
      <c r="B21" s="77" t="s">
        <v>164</v>
      </c>
      <c r="C21" s="82" t="s">
        <v>27</v>
      </c>
      <c r="D21" s="78">
        <v>200</v>
      </c>
      <c r="E21" s="78">
        <f>E23</f>
        <v>200</v>
      </c>
      <c r="F21" s="78">
        <f t="shared" si="1"/>
        <v>0</v>
      </c>
      <c r="H21" s="25"/>
    </row>
    <row r="22" spans="1:8" ht="33" customHeight="1">
      <c r="A22" s="76" t="s">
        <v>240</v>
      </c>
      <c r="B22" s="77">
        <v>200</v>
      </c>
      <c r="C22" s="82" t="s">
        <v>241</v>
      </c>
      <c r="D22" s="78">
        <v>200</v>
      </c>
      <c r="E22" s="78">
        <f>E23</f>
        <v>200</v>
      </c>
      <c r="F22" s="78">
        <f t="shared" si="1"/>
        <v>0</v>
      </c>
      <c r="H22" s="25"/>
    </row>
    <row r="23" spans="1:8" ht="35.25" customHeight="1">
      <c r="A23" s="76" t="s">
        <v>167</v>
      </c>
      <c r="B23" s="77" t="s">
        <v>164</v>
      </c>
      <c r="C23" s="82" t="s">
        <v>28</v>
      </c>
      <c r="D23" s="78">
        <v>200</v>
      </c>
      <c r="E23" s="78">
        <v>200</v>
      </c>
      <c r="F23" s="78">
        <f t="shared" si="1"/>
        <v>0</v>
      </c>
      <c r="H23" s="25"/>
    </row>
    <row r="24" spans="1:8" ht="12" customHeight="1">
      <c r="A24" s="121" t="s">
        <v>95</v>
      </c>
      <c r="B24" s="122" t="s">
        <v>164</v>
      </c>
      <c r="C24" s="123" t="s">
        <v>29</v>
      </c>
      <c r="D24" s="124">
        <v>10000</v>
      </c>
      <c r="E24" s="125" t="s">
        <v>155</v>
      </c>
      <c r="F24" s="124">
        <v>10000</v>
      </c>
      <c r="H24" s="25"/>
    </row>
    <row r="25" spans="1:8" ht="33.75" customHeight="1">
      <c r="A25" s="76" t="s">
        <v>264</v>
      </c>
      <c r="B25" s="77" t="s">
        <v>164</v>
      </c>
      <c r="C25" s="82" t="s">
        <v>260</v>
      </c>
      <c r="D25" s="78">
        <v>10000</v>
      </c>
      <c r="E25" s="109" t="s">
        <v>155</v>
      </c>
      <c r="F25" s="78">
        <v>10000</v>
      </c>
      <c r="H25" s="25"/>
    </row>
    <row r="26" spans="1:8" ht="21" customHeight="1">
      <c r="A26" s="76" t="s">
        <v>96</v>
      </c>
      <c r="B26" s="77" t="s">
        <v>164</v>
      </c>
      <c r="C26" s="82" t="s">
        <v>30</v>
      </c>
      <c r="D26" s="78">
        <v>10000</v>
      </c>
      <c r="E26" s="109" t="s">
        <v>155</v>
      </c>
      <c r="F26" s="78">
        <v>10000</v>
      </c>
      <c r="H26" s="25"/>
    </row>
    <row r="27" spans="1:8" ht="62.25" customHeight="1">
      <c r="A27" s="76" t="s">
        <v>97</v>
      </c>
      <c r="B27" s="77" t="s">
        <v>164</v>
      </c>
      <c r="C27" s="82" t="s">
        <v>31</v>
      </c>
      <c r="D27" s="78">
        <v>10000</v>
      </c>
      <c r="E27" s="109" t="s">
        <v>155</v>
      </c>
      <c r="F27" s="78">
        <v>10000</v>
      </c>
      <c r="H27" s="25"/>
    </row>
    <row r="28" spans="1:8" ht="12" customHeight="1">
      <c r="A28" s="76" t="s">
        <v>98</v>
      </c>
      <c r="B28" s="77" t="s">
        <v>164</v>
      </c>
      <c r="C28" s="82" t="s">
        <v>32</v>
      </c>
      <c r="D28" s="78">
        <v>10000</v>
      </c>
      <c r="E28" s="109" t="s">
        <v>155</v>
      </c>
      <c r="F28" s="78">
        <v>10000</v>
      </c>
      <c r="H28" s="25"/>
    </row>
    <row r="29" spans="1:8" ht="13.5" customHeight="1">
      <c r="A29" s="121" t="s">
        <v>168</v>
      </c>
      <c r="B29" s="122" t="s">
        <v>164</v>
      </c>
      <c r="C29" s="123" t="s">
        <v>33</v>
      </c>
      <c r="D29" s="124">
        <f>D31+D37+D42</f>
        <v>142900</v>
      </c>
      <c r="E29" s="124">
        <f>E30+E37</f>
        <v>73874.95999999999</v>
      </c>
      <c r="F29" s="124">
        <f aca="true" t="shared" si="2" ref="F29:F34">D29-E29</f>
        <v>69025.04000000001</v>
      </c>
      <c r="H29" s="25"/>
    </row>
    <row r="30" spans="1:8" ht="36.75" customHeight="1">
      <c r="A30" s="76" t="s">
        <v>17</v>
      </c>
      <c r="B30" s="77" t="s">
        <v>164</v>
      </c>
      <c r="C30" s="82" t="s">
        <v>261</v>
      </c>
      <c r="D30" s="78">
        <v>32900</v>
      </c>
      <c r="E30" s="78">
        <f>E31</f>
        <v>30409.03</v>
      </c>
      <c r="F30" s="78">
        <f t="shared" si="2"/>
        <v>2490.970000000001</v>
      </c>
      <c r="H30" s="25"/>
    </row>
    <row r="31" spans="1:8" ht="50.25" customHeight="1">
      <c r="A31" s="76" t="s">
        <v>166</v>
      </c>
      <c r="B31" s="77" t="s">
        <v>164</v>
      </c>
      <c r="C31" s="82" t="s">
        <v>34</v>
      </c>
      <c r="D31" s="78">
        <v>32900</v>
      </c>
      <c r="E31" s="78">
        <f>E32</f>
        <v>30409.03</v>
      </c>
      <c r="F31" s="78">
        <f t="shared" si="2"/>
        <v>2490.970000000001</v>
      </c>
      <c r="H31" s="25"/>
    </row>
    <row r="32" spans="1:8" ht="71.25" customHeight="1">
      <c r="A32" s="76" t="s">
        <v>169</v>
      </c>
      <c r="B32" s="77" t="s">
        <v>164</v>
      </c>
      <c r="C32" s="82" t="s">
        <v>340</v>
      </c>
      <c r="D32" s="78">
        <v>32900</v>
      </c>
      <c r="E32" s="78">
        <f>E34+E35+E36</f>
        <v>30409.03</v>
      </c>
      <c r="F32" s="78">
        <f t="shared" si="2"/>
        <v>2490.970000000001</v>
      </c>
      <c r="H32" s="25"/>
    </row>
    <row r="33" spans="1:8" ht="13.5" customHeight="1">
      <c r="A33" s="76" t="s">
        <v>242</v>
      </c>
      <c r="B33" s="77">
        <v>200</v>
      </c>
      <c r="C33" s="82" t="s">
        <v>341</v>
      </c>
      <c r="D33" s="78">
        <f>D34+D35+D36</f>
        <v>32900</v>
      </c>
      <c r="E33" s="78">
        <f>E34+E35+E36</f>
        <v>30409.03</v>
      </c>
      <c r="F33" s="78">
        <f t="shared" si="2"/>
        <v>2490.970000000001</v>
      </c>
      <c r="H33" s="25"/>
    </row>
    <row r="34" spans="1:8" ht="25.5" customHeight="1">
      <c r="A34" s="76" t="s">
        <v>170</v>
      </c>
      <c r="B34" s="77" t="s">
        <v>164</v>
      </c>
      <c r="C34" s="82" t="s">
        <v>342</v>
      </c>
      <c r="D34" s="78">
        <v>16900</v>
      </c>
      <c r="E34" s="78">
        <v>16370</v>
      </c>
      <c r="F34" s="78">
        <f t="shared" si="2"/>
        <v>530</v>
      </c>
      <c r="H34" s="25"/>
    </row>
    <row r="35" spans="1:8" ht="13.5" customHeight="1">
      <c r="A35" s="76" t="s">
        <v>275</v>
      </c>
      <c r="B35" s="77" t="s">
        <v>164</v>
      </c>
      <c r="C35" s="82" t="s">
        <v>343</v>
      </c>
      <c r="D35" s="78">
        <v>1900</v>
      </c>
      <c r="E35" s="78">
        <v>200</v>
      </c>
      <c r="F35" s="78">
        <f>D35-E35</f>
        <v>1700</v>
      </c>
      <c r="H35" s="25"/>
    </row>
    <row r="36" spans="1:8" ht="13.5" customHeight="1">
      <c r="A36" s="76" t="s">
        <v>100</v>
      </c>
      <c r="B36" s="77" t="s">
        <v>164</v>
      </c>
      <c r="C36" s="82" t="s">
        <v>373</v>
      </c>
      <c r="D36" s="78">
        <v>14100</v>
      </c>
      <c r="E36" s="78">
        <v>13839.03</v>
      </c>
      <c r="F36" s="78">
        <f>D36-E36</f>
        <v>260.96999999999935</v>
      </c>
      <c r="H36" s="25"/>
    </row>
    <row r="37" spans="1:8" ht="23.25" customHeight="1">
      <c r="A37" s="76" t="s">
        <v>262</v>
      </c>
      <c r="B37" s="77"/>
      <c r="C37" s="82" t="s">
        <v>263</v>
      </c>
      <c r="D37" s="78">
        <f>D38+D42+D49</f>
        <v>70000</v>
      </c>
      <c r="E37" s="78">
        <f>E38+E42+E49+E56</f>
        <v>43465.93</v>
      </c>
      <c r="F37" s="78">
        <f>D37-E37</f>
        <v>26534.07</v>
      </c>
      <c r="H37" s="25"/>
    </row>
    <row r="38" spans="1:8" ht="51.75" customHeight="1">
      <c r="A38" s="76" t="s">
        <v>115</v>
      </c>
      <c r="B38" s="77" t="s">
        <v>164</v>
      </c>
      <c r="C38" s="82" t="s">
        <v>35</v>
      </c>
      <c r="D38" s="78">
        <v>10000</v>
      </c>
      <c r="E38" s="78">
        <f>E41</f>
        <v>10000</v>
      </c>
      <c r="F38" s="78">
        <v>0</v>
      </c>
      <c r="H38" s="25"/>
    </row>
    <row r="39" spans="1:8" ht="78.75" customHeight="1">
      <c r="A39" s="76" t="s">
        <v>99</v>
      </c>
      <c r="B39" s="77" t="s">
        <v>164</v>
      </c>
      <c r="C39" s="82" t="s">
        <v>36</v>
      </c>
      <c r="D39" s="78">
        <v>10000</v>
      </c>
      <c r="E39" s="78">
        <f>E41</f>
        <v>10000</v>
      </c>
      <c r="F39" s="78">
        <v>0</v>
      </c>
      <c r="H39" s="25"/>
    </row>
    <row r="40" spans="1:8" ht="18.75" customHeight="1">
      <c r="A40" s="76" t="s">
        <v>242</v>
      </c>
      <c r="B40" s="77" t="s">
        <v>164</v>
      </c>
      <c r="C40" s="82" t="s">
        <v>243</v>
      </c>
      <c r="D40" s="78">
        <v>10000</v>
      </c>
      <c r="E40" s="78">
        <f>E41</f>
        <v>10000</v>
      </c>
      <c r="F40" s="78">
        <v>0</v>
      </c>
      <c r="H40" s="25"/>
    </row>
    <row r="41" spans="1:8" ht="11.25" customHeight="1">
      <c r="A41" s="76" t="s">
        <v>100</v>
      </c>
      <c r="B41" s="77" t="s">
        <v>164</v>
      </c>
      <c r="C41" s="82" t="s">
        <v>37</v>
      </c>
      <c r="D41" s="78">
        <v>10000</v>
      </c>
      <c r="E41" s="78">
        <v>10000</v>
      </c>
      <c r="F41" s="78">
        <v>0</v>
      </c>
      <c r="H41" s="25"/>
    </row>
    <row r="42" spans="1:8" ht="54.75" customHeight="1">
      <c r="A42" s="76" t="s">
        <v>171</v>
      </c>
      <c r="B42" s="77" t="s">
        <v>164</v>
      </c>
      <c r="C42" s="82" t="s">
        <v>38</v>
      </c>
      <c r="D42" s="78">
        <v>40000</v>
      </c>
      <c r="E42" s="78">
        <f>E43+E48</f>
        <v>6241.33</v>
      </c>
      <c r="F42" s="78">
        <f aca="true" t="shared" si="3" ref="F42:F52">D42-E42</f>
        <v>33758.67</v>
      </c>
      <c r="H42" s="25"/>
    </row>
    <row r="43" spans="1:8" ht="93" customHeight="1">
      <c r="A43" s="76" t="s">
        <v>276</v>
      </c>
      <c r="B43" s="77" t="s">
        <v>164</v>
      </c>
      <c r="C43" s="82" t="s">
        <v>39</v>
      </c>
      <c r="D43" s="78">
        <v>30000</v>
      </c>
      <c r="E43" s="78">
        <v>2941.33</v>
      </c>
      <c r="F43" s="78">
        <f t="shared" si="3"/>
        <v>27058.67</v>
      </c>
      <c r="H43" s="25"/>
    </row>
    <row r="44" spans="1:8" ht="36" customHeight="1">
      <c r="A44" s="76" t="s">
        <v>240</v>
      </c>
      <c r="B44" s="77">
        <v>200</v>
      </c>
      <c r="C44" s="82" t="s">
        <v>244</v>
      </c>
      <c r="D44" s="78">
        <v>30000</v>
      </c>
      <c r="E44" s="78">
        <v>2941.33</v>
      </c>
      <c r="F44" s="78">
        <f t="shared" si="3"/>
        <v>27058.67</v>
      </c>
      <c r="H44" s="25"/>
    </row>
    <row r="45" spans="1:8" ht="30">
      <c r="A45" s="76" t="s">
        <v>167</v>
      </c>
      <c r="B45" s="77" t="s">
        <v>164</v>
      </c>
      <c r="C45" s="82" t="s">
        <v>40</v>
      </c>
      <c r="D45" s="78">
        <v>30000</v>
      </c>
      <c r="E45" s="78">
        <v>2941.33</v>
      </c>
      <c r="F45" s="78">
        <f t="shared" si="3"/>
        <v>27058.67</v>
      </c>
      <c r="H45" s="25"/>
    </row>
    <row r="46" spans="1:8" ht="82.5" customHeight="1">
      <c r="A46" s="76" t="s">
        <v>390</v>
      </c>
      <c r="B46" s="77" t="s">
        <v>164</v>
      </c>
      <c r="C46" s="82" t="s">
        <v>381</v>
      </c>
      <c r="D46" s="78">
        <v>10000</v>
      </c>
      <c r="E46" s="78">
        <f>+E48</f>
        <v>3300</v>
      </c>
      <c r="F46" s="78">
        <f t="shared" si="3"/>
        <v>6700</v>
      </c>
      <c r="H46" s="25"/>
    </row>
    <row r="47" spans="1:8" ht="30">
      <c r="A47" s="76" t="s">
        <v>167</v>
      </c>
      <c r="B47" s="77" t="s">
        <v>164</v>
      </c>
      <c r="C47" s="82" t="s">
        <v>380</v>
      </c>
      <c r="D47" s="78">
        <v>10000</v>
      </c>
      <c r="E47" s="78">
        <f>+E48</f>
        <v>3300</v>
      </c>
      <c r="F47" s="78">
        <f t="shared" si="3"/>
        <v>6700</v>
      </c>
      <c r="H47" s="25"/>
    </row>
    <row r="48" spans="1:8" ht="29.25" customHeight="1">
      <c r="A48" s="76" t="s">
        <v>167</v>
      </c>
      <c r="B48" s="77" t="s">
        <v>164</v>
      </c>
      <c r="C48" s="82" t="s">
        <v>379</v>
      </c>
      <c r="D48" s="78">
        <v>10000</v>
      </c>
      <c r="E48" s="78">
        <v>3300</v>
      </c>
      <c r="F48" s="78">
        <f>D48-E48</f>
        <v>6700</v>
      </c>
      <c r="H48" s="25"/>
    </row>
    <row r="49" spans="1:8" ht="51.75" customHeight="1">
      <c r="A49" s="76" t="s">
        <v>171</v>
      </c>
      <c r="B49" s="77" t="s">
        <v>164</v>
      </c>
      <c r="C49" s="82" t="s">
        <v>355</v>
      </c>
      <c r="D49" s="78">
        <v>20000</v>
      </c>
      <c r="E49" s="78">
        <v>14000</v>
      </c>
      <c r="F49" s="78">
        <f t="shared" si="3"/>
        <v>6000</v>
      </c>
      <c r="H49" s="25"/>
    </row>
    <row r="50" spans="1:8" ht="71.25">
      <c r="A50" s="76" t="s">
        <v>393</v>
      </c>
      <c r="B50" s="77" t="s">
        <v>164</v>
      </c>
      <c r="C50" s="82" t="s">
        <v>384</v>
      </c>
      <c r="D50" s="78">
        <v>14000</v>
      </c>
      <c r="E50" s="78">
        <v>14000</v>
      </c>
      <c r="F50" s="78">
        <f t="shared" si="3"/>
        <v>0</v>
      </c>
      <c r="H50" s="25"/>
    </row>
    <row r="51" spans="1:8" ht="30">
      <c r="A51" s="76" t="s">
        <v>240</v>
      </c>
      <c r="B51" s="77">
        <v>200</v>
      </c>
      <c r="C51" s="82" t="s">
        <v>383</v>
      </c>
      <c r="D51" s="78">
        <v>14000</v>
      </c>
      <c r="E51" s="78">
        <v>14000</v>
      </c>
      <c r="F51" s="78">
        <f t="shared" si="3"/>
        <v>0</v>
      </c>
      <c r="H51" s="25"/>
    </row>
    <row r="52" spans="1:8" ht="30">
      <c r="A52" s="76" t="s">
        <v>167</v>
      </c>
      <c r="B52" s="77">
        <v>200</v>
      </c>
      <c r="C52" s="82" t="s">
        <v>382</v>
      </c>
      <c r="D52" s="78">
        <v>14000</v>
      </c>
      <c r="E52" s="78">
        <v>14000</v>
      </c>
      <c r="F52" s="78">
        <f t="shared" si="3"/>
        <v>0</v>
      </c>
      <c r="H52" s="25"/>
    </row>
    <row r="53" spans="1:8" ht="71.25">
      <c r="A53" s="76" t="s">
        <v>392</v>
      </c>
      <c r="B53" s="77" t="s">
        <v>164</v>
      </c>
      <c r="C53" s="82" t="s">
        <v>385</v>
      </c>
      <c r="D53" s="78">
        <v>6000</v>
      </c>
      <c r="E53" s="78">
        <v>0</v>
      </c>
      <c r="F53" s="78">
        <f aca="true" t="shared" si="4" ref="F53:F60">D53-E53</f>
        <v>6000</v>
      </c>
      <c r="H53" s="25"/>
    </row>
    <row r="54" spans="1:8" ht="30">
      <c r="A54" s="76" t="s">
        <v>240</v>
      </c>
      <c r="B54" s="77">
        <v>200</v>
      </c>
      <c r="C54" s="82" t="s">
        <v>386</v>
      </c>
      <c r="D54" s="78">
        <v>6000</v>
      </c>
      <c r="E54" s="78">
        <v>0</v>
      </c>
      <c r="F54" s="78">
        <f t="shared" si="4"/>
        <v>6000</v>
      </c>
      <c r="H54" s="25"/>
    </row>
    <row r="55" spans="1:8" ht="30">
      <c r="A55" s="76" t="s">
        <v>167</v>
      </c>
      <c r="B55" s="77">
        <v>200</v>
      </c>
      <c r="C55" s="82" t="s">
        <v>387</v>
      </c>
      <c r="D55" s="78">
        <v>6000</v>
      </c>
      <c r="E55" s="78">
        <v>0</v>
      </c>
      <c r="F55" s="78">
        <f t="shared" si="4"/>
        <v>6000</v>
      </c>
      <c r="H55" s="25"/>
    </row>
    <row r="56" spans="1:8" ht="30">
      <c r="A56" s="76" t="s">
        <v>264</v>
      </c>
      <c r="B56" s="77">
        <v>200</v>
      </c>
      <c r="C56" s="82" t="s">
        <v>265</v>
      </c>
      <c r="D56" s="78">
        <v>40000</v>
      </c>
      <c r="E56" s="78">
        <f>E57</f>
        <v>13224.6</v>
      </c>
      <c r="F56" s="78">
        <f t="shared" si="4"/>
        <v>26775.4</v>
      </c>
      <c r="H56" s="25"/>
    </row>
    <row r="57" spans="1:8" ht="11.25" customHeight="1">
      <c r="A57" s="76" t="s">
        <v>258</v>
      </c>
      <c r="B57" s="77" t="s">
        <v>164</v>
      </c>
      <c r="C57" s="82" t="s">
        <v>41</v>
      </c>
      <c r="D57" s="78">
        <v>40000</v>
      </c>
      <c r="E57" s="78">
        <f>E58</f>
        <v>13224.6</v>
      </c>
      <c r="F57" s="78">
        <f t="shared" si="4"/>
        <v>26775.4</v>
      </c>
      <c r="H57" s="25"/>
    </row>
    <row r="58" spans="1:8" ht="75" customHeight="1">
      <c r="A58" s="76" t="s">
        <v>391</v>
      </c>
      <c r="B58" s="77" t="s">
        <v>164</v>
      </c>
      <c r="C58" s="82" t="s">
        <v>42</v>
      </c>
      <c r="D58" s="78">
        <v>40000</v>
      </c>
      <c r="E58" s="78">
        <f>E59</f>
        <v>13224.6</v>
      </c>
      <c r="F58" s="78">
        <f t="shared" si="4"/>
        <v>26775.4</v>
      </c>
      <c r="H58" s="25"/>
    </row>
    <row r="59" spans="1:8" ht="33.75" customHeight="1">
      <c r="A59" s="76" t="s">
        <v>240</v>
      </c>
      <c r="B59" s="77" t="s">
        <v>164</v>
      </c>
      <c r="C59" s="82" t="s">
        <v>245</v>
      </c>
      <c r="D59" s="78">
        <v>40000</v>
      </c>
      <c r="E59" s="78">
        <f>E60</f>
        <v>13224.6</v>
      </c>
      <c r="F59" s="78">
        <f t="shared" si="4"/>
        <v>26775.4</v>
      </c>
      <c r="H59" s="25"/>
    </row>
    <row r="60" spans="1:8" ht="30">
      <c r="A60" s="76" t="s">
        <v>167</v>
      </c>
      <c r="B60" s="77" t="s">
        <v>164</v>
      </c>
      <c r="C60" s="82" t="s">
        <v>234</v>
      </c>
      <c r="D60" s="78">
        <v>40000</v>
      </c>
      <c r="E60" s="78">
        <v>13224.6</v>
      </c>
      <c r="F60" s="78">
        <f t="shared" si="4"/>
        <v>26775.4</v>
      </c>
      <c r="H60" s="25"/>
    </row>
    <row r="61" spans="1:8" ht="12" customHeight="1">
      <c r="A61" s="121" t="s">
        <v>144</v>
      </c>
      <c r="B61" s="122" t="s">
        <v>164</v>
      </c>
      <c r="C61" s="123" t="s">
        <v>43</v>
      </c>
      <c r="D61" s="124">
        <v>173300</v>
      </c>
      <c r="E61" s="124">
        <f>E64</f>
        <v>100596.09999999999</v>
      </c>
      <c r="F61" s="124">
        <f aca="true" t="shared" si="5" ref="F61:F68">D61-E61</f>
        <v>72703.90000000001</v>
      </c>
      <c r="H61" s="25"/>
    </row>
    <row r="62" spans="1:8" ht="13.5" customHeight="1">
      <c r="A62" s="76" t="s">
        <v>145</v>
      </c>
      <c r="B62" s="77" t="s">
        <v>164</v>
      </c>
      <c r="C62" s="82" t="s">
        <v>44</v>
      </c>
      <c r="D62" s="78">
        <v>173300</v>
      </c>
      <c r="E62" s="78">
        <f>E64</f>
        <v>100596.09999999999</v>
      </c>
      <c r="F62" s="78">
        <f t="shared" si="5"/>
        <v>72703.90000000001</v>
      </c>
      <c r="H62" s="25"/>
    </row>
    <row r="63" spans="1:8" ht="30">
      <c r="A63" s="76" t="s">
        <v>264</v>
      </c>
      <c r="B63" s="77" t="s">
        <v>164</v>
      </c>
      <c r="C63" s="82" t="s">
        <v>266</v>
      </c>
      <c r="D63" s="78">
        <v>173300</v>
      </c>
      <c r="E63" s="78">
        <f>E64</f>
        <v>100596.09999999999</v>
      </c>
      <c r="F63" s="78">
        <f t="shared" si="5"/>
        <v>72703.90000000001</v>
      </c>
      <c r="H63" s="25"/>
    </row>
    <row r="64" spans="1:8" ht="9.75">
      <c r="A64" s="76" t="s">
        <v>258</v>
      </c>
      <c r="B64" s="77">
        <v>200</v>
      </c>
      <c r="C64" s="82" t="s">
        <v>45</v>
      </c>
      <c r="D64" s="78">
        <v>173300</v>
      </c>
      <c r="E64" s="78">
        <f>E66</f>
        <v>100596.09999999999</v>
      </c>
      <c r="F64" s="78">
        <f t="shared" si="5"/>
        <v>72703.90000000001</v>
      </c>
      <c r="H64" s="25"/>
    </row>
    <row r="65" spans="1:8" ht="63.75" customHeight="1">
      <c r="A65" s="76" t="s">
        <v>112</v>
      </c>
      <c r="B65" s="77" t="s">
        <v>164</v>
      </c>
      <c r="C65" s="82" t="s">
        <v>46</v>
      </c>
      <c r="D65" s="78">
        <v>173300</v>
      </c>
      <c r="E65" s="78">
        <f>E66</f>
        <v>100596.09999999999</v>
      </c>
      <c r="F65" s="78">
        <f t="shared" si="5"/>
        <v>72703.90000000001</v>
      </c>
      <c r="H65" s="25"/>
    </row>
    <row r="66" spans="1:8" ht="22.5" customHeight="1">
      <c r="A66" s="76" t="s">
        <v>238</v>
      </c>
      <c r="B66" s="77">
        <v>200</v>
      </c>
      <c r="C66" s="82" t="s">
        <v>246</v>
      </c>
      <c r="D66" s="78">
        <v>153500</v>
      </c>
      <c r="E66" s="78">
        <f>E67+E68</f>
        <v>100596.09999999999</v>
      </c>
      <c r="F66" s="78">
        <f t="shared" si="5"/>
        <v>52903.90000000001</v>
      </c>
      <c r="H66" s="25"/>
    </row>
    <row r="67" spans="1:8" ht="20.25">
      <c r="A67" s="76" t="s">
        <v>20</v>
      </c>
      <c r="B67" s="77" t="s">
        <v>164</v>
      </c>
      <c r="C67" s="82" t="s">
        <v>47</v>
      </c>
      <c r="D67" s="78">
        <v>117900</v>
      </c>
      <c r="E67" s="78">
        <v>79015.62</v>
      </c>
      <c r="F67" s="78">
        <f t="shared" si="5"/>
        <v>38884.380000000005</v>
      </c>
      <c r="H67" s="25"/>
    </row>
    <row r="68" spans="1:8" ht="42" customHeight="1">
      <c r="A68" s="76" t="s">
        <v>22</v>
      </c>
      <c r="B68" s="77" t="s">
        <v>164</v>
      </c>
      <c r="C68" s="82" t="s">
        <v>48</v>
      </c>
      <c r="D68" s="78">
        <v>35600</v>
      </c>
      <c r="E68" s="78">
        <v>21580.48</v>
      </c>
      <c r="F68" s="78">
        <f t="shared" si="5"/>
        <v>14019.52</v>
      </c>
      <c r="H68" s="25"/>
    </row>
    <row r="69" spans="1:8" ht="35.25" customHeight="1">
      <c r="A69" s="76" t="s">
        <v>240</v>
      </c>
      <c r="B69" s="77" t="s">
        <v>164</v>
      </c>
      <c r="C69" s="82" t="s">
        <v>247</v>
      </c>
      <c r="D69" s="78">
        <v>19800</v>
      </c>
      <c r="E69" s="109" t="s">
        <v>155</v>
      </c>
      <c r="F69" s="78">
        <v>19800</v>
      </c>
      <c r="H69" s="25"/>
    </row>
    <row r="70" spans="1:8" ht="36.75" customHeight="1">
      <c r="A70" s="76" t="s">
        <v>167</v>
      </c>
      <c r="B70" s="77" t="s">
        <v>164</v>
      </c>
      <c r="C70" s="82" t="s">
        <v>49</v>
      </c>
      <c r="D70" s="78">
        <v>19800</v>
      </c>
      <c r="E70" s="109" t="s">
        <v>155</v>
      </c>
      <c r="F70" s="78">
        <v>19800</v>
      </c>
      <c r="H70" s="25"/>
    </row>
    <row r="71" spans="1:8" ht="21" customHeight="1">
      <c r="A71" s="121" t="s">
        <v>146</v>
      </c>
      <c r="B71" s="122" t="s">
        <v>164</v>
      </c>
      <c r="C71" s="123" t="s">
        <v>50</v>
      </c>
      <c r="D71" s="124">
        <v>50000</v>
      </c>
      <c r="E71" s="124">
        <f>E72</f>
        <v>9000</v>
      </c>
      <c r="F71" s="124">
        <f aca="true" t="shared" si="6" ref="F71:F77">D71-E71</f>
        <v>41000</v>
      </c>
      <c r="H71" s="25"/>
    </row>
    <row r="72" spans="1:8" ht="33.75" customHeight="1">
      <c r="A72" s="76" t="s">
        <v>172</v>
      </c>
      <c r="B72" s="77" t="s">
        <v>164</v>
      </c>
      <c r="C72" s="82" t="s">
        <v>51</v>
      </c>
      <c r="D72" s="78">
        <v>50000</v>
      </c>
      <c r="E72" s="78">
        <f>E73</f>
        <v>9000</v>
      </c>
      <c r="F72" s="78">
        <f t="shared" si="6"/>
        <v>41000</v>
      </c>
      <c r="H72" s="25"/>
    </row>
    <row r="73" spans="1:8" ht="56.25" customHeight="1">
      <c r="A73" s="76" t="s">
        <v>268</v>
      </c>
      <c r="B73" s="77" t="s">
        <v>164</v>
      </c>
      <c r="C73" s="82" t="s">
        <v>267</v>
      </c>
      <c r="D73" s="78">
        <v>50000</v>
      </c>
      <c r="E73" s="78">
        <f>E74</f>
        <v>9000</v>
      </c>
      <c r="F73" s="78">
        <f t="shared" si="6"/>
        <v>41000</v>
      </c>
      <c r="H73" s="25"/>
    </row>
    <row r="74" spans="1:8" ht="66.75" customHeight="1">
      <c r="A74" s="76" t="s">
        <v>173</v>
      </c>
      <c r="B74" s="77" t="s">
        <v>164</v>
      </c>
      <c r="C74" s="82" t="s">
        <v>52</v>
      </c>
      <c r="D74" s="78">
        <v>15000</v>
      </c>
      <c r="E74" s="78">
        <v>9000</v>
      </c>
      <c r="F74" s="78">
        <f t="shared" si="6"/>
        <v>6000</v>
      </c>
      <c r="H74" s="25"/>
    </row>
    <row r="75" spans="1:8" ht="102" customHeight="1">
      <c r="A75" s="76" t="s">
        <v>277</v>
      </c>
      <c r="B75" s="77" t="s">
        <v>164</v>
      </c>
      <c r="C75" s="82" t="s">
        <v>53</v>
      </c>
      <c r="D75" s="78">
        <v>15000</v>
      </c>
      <c r="E75" s="78">
        <v>9000</v>
      </c>
      <c r="F75" s="78">
        <f t="shared" si="6"/>
        <v>6000</v>
      </c>
      <c r="H75" s="25"/>
    </row>
    <row r="76" spans="1:8" ht="34.5" customHeight="1">
      <c r="A76" s="76" t="s">
        <v>240</v>
      </c>
      <c r="B76" s="77" t="s">
        <v>164</v>
      </c>
      <c r="C76" s="82" t="s">
        <v>248</v>
      </c>
      <c r="D76" s="78">
        <v>15000</v>
      </c>
      <c r="E76" s="78">
        <v>9000</v>
      </c>
      <c r="F76" s="78">
        <f t="shared" si="6"/>
        <v>6000</v>
      </c>
      <c r="H76" s="25"/>
    </row>
    <row r="77" spans="1:8" ht="37.5" customHeight="1">
      <c r="A77" s="76" t="s">
        <v>167</v>
      </c>
      <c r="B77" s="77" t="s">
        <v>164</v>
      </c>
      <c r="C77" s="82" t="s">
        <v>54</v>
      </c>
      <c r="D77" s="78">
        <v>15000</v>
      </c>
      <c r="E77" s="78">
        <v>9000</v>
      </c>
      <c r="F77" s="78">
        <f t="shared" si="6"/>
        <v>6000</v>
      </c>
      <c r="H77" s="25"/>
    </row>
    <row r="78" spans="1:8" ht="66.75" customHeight="1">
      <c r="A78" s="76" t="s">
        <v>295</v>
      </c>
      <c r="B78" s="77" t="s">
        <v>164</v>
      </c>
      <c r="C78" s="82" t="s">
        <v>294</v>
      </c>
      <c r="D78" s="78">
        <v>15000</v>
      </c>
      <c r="E78" s="109" t="s">
        <v>155</v>
      </c>
      <c r="F78" s="78">
        <v>15000</v>
      </c>
      <c r="H78" s="25"/>
    </row>
    <row r="79" spans="1:8" ht="84" customHeight="1">
      <c r="A79" s="76" t="s">
        <v>297</v>
      </c>
      <c r="B79" s="77" t="s">
        <v>164</v>
      </c>
      <c r="C79" s="82" t="s">
        <v>296</v>
      </c>
      <c r="D79" s="78">
        <v>15000</v>
      </c>
      <c r="E79" s="109" t="s">
        <v>155</v>
      </c>
      <c r="F79" s="78">
        <v>15000</v>
      </c>
      <c r="H79" s="25"/>
    </row>
    <row r="80" spans="1:8" ht="34.5" customHeight="1">
      <c r="A80" s="76" t="s">
        <v>240</v>
      </c>
      <c r="B80" s="77" t="s">
        <v>164</v>
      </c>
      <c r="C80" s="82" t="s">
        <v>298</v>
      </c>
      <c r="D80" s="78">
        <v>15000</v>
      </c>
      <c r="E80" s="109" t="s">
        <v>155</v>
      </c>
      <c r="F80" s="78">
        <v>15000</v>
      </c>
      <c r="H80" s="25"/>
    </row>
    <row r="81" spans="1:8" ht="35.25" customHeight="1">
      <c r="A81" s="76" t="s">
        <v>167</v>
      </c>
      <c r="B81" s="77" t="s">
        <v>164</v>
      </c>
      <c r="C81" s="82" t="s">
        <v>299</v>
      </c>
      <c r="D81" s="78">
        <v>15000</v>
      </c>
      <c r="E81" s="109" t="s">
        <v>155</v>
      </c>
      <c r="F81" s="78">
        <v>15000</v>
      </c>
      <c r="H81" s="25"/>
    </row>
    <row r="82" spans="1:8" ht="78" customHeight="1">
      <c r="A82" s="76" t="s">
        <v>300</v>
      </c>
      <c r="B82" s="77" t="s">
        <v>164</v>
      </c>
      <c r="C82" s="82" t="s">
        <v>301</v>
      </c>
      <c r="D82" s="78">
        <v>20000</v>
      </c>
      <c r="E82" s="109" t="s">
        <v>155</v>
      </c>
      <c r="F82" s="78">
        <v>20000</v>
      </c>
      <c r="H82" s="25"/>
    </row>
    <row r="83" spans="1:8" ht="130.5" customHeight="1">
      <c r="A83" s="76" t="s">
        <v>302</v>
      </c>
      <c r="B83" s="77" t="s">
        <v>164</v>
      </c>
      <c r="C83" s="82" t="s">
        <v>303</v>
      </c>
      <c r="D83" s="78">
        <v>20000</v>
      </c>
      <c r="E83" s="109" t="s">
        <v>155</v>
      </c>
      <c r="F83" s="78">
        <v>20000</v>
      </c>
      <c r="H83" s="25"/>
    </row>
    <row r="84" spans="1:8" ht="35.25" customHeight="1">
      <c r="A84" s="76" t="s">
        <v>240</v>
      </c>
      <c r="B84" s="77" t="s">
        <v>164</v>
      </c>
      <c r="C84" s="82" t="s">
        <v>304</v>
      </c>
      <c r="D84" s="78">
        <v>20000</v>
      </c>
      <c r="E84" s="109" t="s">
        <v>155</v>
      </c>
      <c r="F84" s="78">
        <v>20000</v>
      </c>
      <c r="H84" s="25"/>
    </row>
    <row r="85" spans="1:8" ht="35.25" customHeight="1">
      <c r="A85" s="76" t="s">
        <v>167</v>
      </c>
      <c r="B85" s="77" t="s">
        <v>164</v>
      </c>
      <c r="C85" s="82" t="s">
        <v>305</v>
      </c>
      <c r="D85" s="78">
        <v>20000</v>
      </c>
      <c r="E85" s="109" t="s">
        <v>155</v>
      </c>
      <c r="F85" s="78">
        <v>20000</v>
      </c>
      <c r="H85" s="25"/>
    </row>
    <row r="86" spans="1:8" ht="11.25" customHeight="1">
      <c r="A86" s="121" t="s">
        <v>184</v>
      </c>
      <c r="B86" s="122" t="s">
        <v>164</v>
      </c>
      <c r="C86" s="123" t="s">
        <v>55</v>
      </c>
      <c r="D86" s="124">
        <f>D89+D99</f>
        <v>815587.0800000001</v>
      </c>
      <c r="E86" s="124">
        <f aca="true" t="shared" si="7" ref="E86:E91">E87</f>
        <v>224230.64</v>
      </c>
      <c r="F86" s="124">
        <f aca="true" t="shared" si="8" ref="F86:F92">D86-E86</f>
        <v>591356.4400000001</v>
      </c>
      <c r="H86" s="25"/>
    </row>
    <row r="87" spans="1:8" ht="12.75" customHeight="1">
      <c r="A87" s="76" t="s">
        <v>174</v>
      </c>
      <c r="B87" s="77" t="s">
        <v>164</v>
      </c>
      <c r="C87" s="82" t="s">
        <v>56</v>
      </c>
      <c r="D87" s="78">
        <f>D90+D94+D96+D99</f>
        <v>815587.0800000001</v>
      </c>
      <c r="E87" s="78">
        <f t="shared" si="7"/>
        <v>224230.64</v>
      </c>
      <c r="F87" s="78">
        <f t="shared" si="8"/>
        <v>591356.4400000001</v>
      </c>
      <c r="H87" s="25"/>
    </row>
    <row r="88" spans="1:8" ht="32.25" customHeight="1">
      <c r="A88" s="76" t="s">
        <v>270</v>
      </c>
      <c r="B88" s="77" t="s">
        <v>164</v>
      </c>
      <c r="C88" s="82" t="s">
        <v>269</v>
      </c>
      <c r="D88" s="78">
        <f>D87</f>
        <v>815587.0800000001</v>
      </c>
      <c r="E88" s="78">
        <f>E89+E99</f>
        <v>224230.64</v>
      </c>
      <c r="F88" s="78">
        <f t="shared" si="8"/>
        <v>591356.4400000001</v>
      </c>
      <c r="H88" s="25"/>
    </row>
    <row r="89" spans="1:8" ht="57.75" customHeight="1">
      <c r="A89" s="76" t="s">
        <v>175</v>
      </c>
      <c r="B89" s="77" t="s">
        <v>164</v>
      </c>
      <c r="C89" s="82" t="s">
        <v>57</v>
      </c>
      <c r="D89" s="78">
        <f>D90+D93+D96</f>
        <v>760787.0800000001</v>
      </c>
      <c r="E89" s="78">
        <f>E90+E96</f>
        <v>197730.64</v>
      </c>
      <c r="F89" s="78">
        <f t="shared" si="8"/>
        <v>563056.4400000001</v>
      </c>
      <c r="H89" s="25"/>
    </row>
    <row r="90" spans="1:8" ht="99" customHeight="1">
      <c r="A90" s="76" t="s">
        <v>0</v>
      </c>
      <c r="B90" s="77" t="s">
        <v>164</v>
      </c>
      <c r="C90" s="82" t="s">
        <v>58</v>
      </c>
      <c r="D90" s="78">
        <f>D91</f>
        <v>557793.54</v>
      </c>
      <c r="E90" s="78">
        <f t="shared" si="7"/>
        <v>139937.1</v>
      </c>
      <c r="F90" s="78">
        <f t="shared" si="8"/>
        <v>417856.44000000006</v>
      </c>
      <c r="H90" s="25"/>
    </row>
    <row r="91" spans="1:8" ht="33" customHeight="1">
      <c r="A91" s="76" t="s">
        <v>240</v>
      </c>
      <c r="B91" s="77" t="s">
        <v>164</v>
      </c>
      <c r="C91" s="82" t="s">
        <v>249</v>
      </c>
      <c r="D91" s="78">
        <f>D92</f>
        <v>557793.54</v>
      </c>
      <c r="E91" s="78">
        <f t="shared" si="7"/>
        <v>139937.1</v>
      </c>
      <c r="F91" s="78">
        <f t="shared" si="8"/>
        <v>417856.44000000006</v>
      </c>
      <c r="H91" s="25"/>
    </row>
    <row r="92" spans="1:8" ht="38.25" customHeight="1">
      <c r="A92" s="76" t="s">
        <v>167</v>
      </c>
      <c r="B92" s="77" t="s">
        <v>164</v>
      </c>
      <c r="C92" s="82" t="s">
        <v>59</v>
      </c>
      <c r="D92" s="78">
        <v>557793.54</v>
      </c>
      <c r="E92" s="78">
        <v>139937.1</v>
      </c>
      <c r="F92" s="78">
        <f t="shared" si="8"/>
        <v>417856.44000000006</v>
      </c>
      <c r="H92" s="25"/>
    </row>
    <row r="93" spans="1:8" ht="100.5" customHeight="1">
      <c r="A93" s="76" t="s">
        <v>235</v>
      </c>
      <c r="B93" s="77" t="s">
        <v>164</v>
      </c>
      <c r="C93" s="82" t="s">
        <v>60</v>
      </c>
      <c r="D93" s="78">
        <v>145200</v>
      </c>
      <c r="E93" s="109" t="s">
        <v>155</v>
      </c>
      <c r="F93" s="78">
        <v>145200</v>
      </c>
      <c r="H93" s="25"/>
    </row>
    <row r="94" spans="1:8" ht="33.75" customHeight="1">
      <c r="A94" s="76" t="s">
        <v>240</v>
      </c>
      <c r="B94" s="77" t="s">
        <v>164</v>
      </c>
      <c r="C94" s="82" t="s">
        <v>250</v>
      </c>
      <c r="D94" s="78">
        <v>145200</v>
      </c>
      <c r="E94" s="109" t="s">
        <v>155</v>
      </c>
      <c r="F94" s="78">
        <v>145200</v>
      </c>
      <c r="H94" s="25"/>
    </row>
    <row r="95" spans="1:8" ht="40.5" customHeight="1">
      <c r="A95" s="76" t="s">
        <v>167</v>
      </c>
      <c r="B95" s="77" t="s">
        <v>164</v>
      </c>
      <c r="C95" s="82" t="s">
        <v>61</v>
      </c>
      <c r="D95" s="78">
        <v>145200</v>
      </c>
      <c r="E95" s="109" t="s">
        <v>155</v>
      </c>
      <c r="F95" s="78">
        <v>145200</v>
      </c>
      <c r="H95" s="25"/>
    </row>
    <row r="96" spans="1:8" ht="49.5" customHeight="1">
      <c r="A96" s="76" t="s">
        <v>359</v>
      </c>
      <c r="B96" s="77" t="s">
        <v>164</v>
      </c>
      <c r="C96" s="82" t="s">
        <v>356</v>
      </c>
      <c r="D96" s="78">
        <v>57793.54</v>
      </c>
      <c r="E96" s="78">
        <f>E98</f>
        <v>57793.54</v>
      </c>
      <c r="F96" s="78">
        <v>0</v>
      </c>
      <c r="H96" s="25"/>
    </row>
    <row r="97" spans="1:8" ht="15" customHeight="1">
      <c r="A97" s="76" t="s">
        <v>74</v>
      </c>
      <c r="B97" s="77" t="s">
        <v>164</v>
      </c>
      <c r="C97" s="82" t="s">
        <v>357</v>
      </c>
      <c r="D97" s="78">
        <v>57793.54</v>
      </c>
      <c r="E97" s="78">
        <f>E98</f>
        <v>57793.54</v>
      </c>
      <c r="F97" s="78">
        <v>0</v>
      </c>
      <c r="H97" s="25"/>
    </row>
    <row r="98" spans="1:8" ht="14.25" customHeight="1">
      <c r="A98" s="76" t="s">
        <v>74</v>
      </c>
      <c r="B98" s="77" t="s">
        <v>164</v>
      </c>
      <c r="C98" s="82" t="s">
        <v>358</v>
      </c>
      <c r="D98" s="78">
        <v>57793.54</v>
      </c>
      <c r="E98" s="78">
        <v>57793.54</v>
      </c>
      <c r="F98" s="78">
        <v>0</v>
      </c>
      <c r="H98" s="25"/>
    </row>
    <row r="99" spans="1:8" ht="60.75">
      <c r="A99" s="76" t="s">
        <v>176</v>
      </c>
      <c r="B99" s="77" t="s">
        <v>164</v>
      </c>
      <c r="C99" s="82" t="s">
        <v>62</v>
      </c>
      <c r="D99" s="78">
        <v>54800</v>
      </c>
      <c r="E99" s="78">
        <f>E102</f>
        <v>26500</v>
      </c>
      <c r="F99" s="78">
        <f>F100</f>
        <v>28300</v>
      </c>
      <c r="H99" s="25"/>
    </row>
    <row r="100" spans="1:8" ht="78" customHeight="1">
      <c r="A100" s="76" t="s">
        <v>177</v>
      </c>
      <c r="B100" s="77" t="s">
        <v>164</v>
      </c>
      <c r="C100" s="82" t="s">
        <v>63</v>
      </c>
      <c r="D100" s="78">
        <v>54800</v>
      </c>
      <c r="E100" s="78">
        <f>E102</f>
        <v>26500</v>
      </c>
      <c r="F100" s="78">
        <f>F101</f>
        <v>28300</v>
      </c>
      <c r="H100" s="25"/>
    </row>
    <row r="101" spans="1:8" ht="34.5" customHeight="1">
      <c r="A101" s="76" t="s">
        <v>240</v>
      </c>
      <c r="B101" s="77" t="s">
        <v>164</v>
      </c>
      <c r="C101" s="82" t="s">
        <v>251</v>
      </c>
      <c r="D101" s="78">
        <v>54800</v>
      </c>
      <c r="E101" s="78">
        <f>E102</f>
        <v>26500</v>
      </c>
      <c r="F101" s="78">
        <f>F102</f>
        <v>28300</v>
      </c>
      <c r="H101" s="25"/>
    </row>
    <row r="102" spans="1:8" ht="30">
      <c r="A102" s="76" t="s">
        <v>167</v>
      </c>
      <c r="B102" s="77" t="s">
        <v>164</v>
      </c>
      <c r="C102" s="82" t="s">
        <v>64</v>
      </c>
      <c r="D102" s="78">
        <v>54800</v>
      </c>
      <c r="E102" s="78">
        <v>26500</v>
      </c>
      <c r="F102" s="78">
        <f>D102-E102</f>
        <v>28300</v>
      </c>
      <c r="H102" s="25"/>
    </row>
    <row r="103" spans="1:8" ht="9.75">
      <c r="A103" s="121" t="s">
        <v>147</v>
      </c>
      <c r="B103" s="122" t="s">
        <v>164</v>
      </c>
      <c r="C103" s="123" t="s">
        <v>65</v>
      </c>
      <c r="D103" s="124">
        <f>D104+D114</f>
        <v>1168668</v>
      </c>
      <c r="E103" s="124">
        <f>E104+E114</f>
        <v>506699.27</v>
      </c>
      <c r="F103" s="124">
        <f>D103-E103</f>
        <v>661968.73</v>
      </c>
      <c r="H103" s="25"/>
    </row>
    <row r="104" spans="1:8" ht="9.75">
      <c r="A104" s="76" t="s">
        <v>148</v>
      </c>
      <c r="B104" s="77" t="s">
        <v>164</v>
      </c>
      <c r="C104" s="82" t="s">
        <v>366</v>
      </c>
      <c r="D104" s="83">
        <f aca="true" t="shared" si="9" ref="D104:E106">D105</f>
        <v>463668</v>
      </c>
      <c r="E104" s="78">
        <f t="shared" si="9"/>
        <v>45251.4</v>
      </c>
      <c r="F104" s="78">
        <f>D104-E104</f>
        <v>418416.6</v>
      </c>
      <c r="H104" s="25"/>
    </row>
    <row r="105" spans="1:8" ht="60.75">
      <c r="A105" s="76" t="s">
        <v>368</v>
      </c>
      <c r="B105" s="77" t="s">
        <v>164</v>
      </c>
      <c r="C105" s="82" t="s">
        <v>366</v>
      </c>
      <c r="D105" s="78">
        <f t="shared" si="9"/>
        <v>463668</v>
      </c>
      <c r="E105" s="78">
        <f t="shared" si="9"/>
        <v>45251.4</v>
      </c>
      <c r="F105" s="78">
        <f>D105</f>
        <v>463668</v>
      </c>
      <c r="H105" s="25"/>
    </row>
    <row r="106" spans="1:8" ht="60.75">
      <c r="A106" s="76" t="s">
        <v>368</v>
      </c>
      <c r="B106" s="77" t="s">
        <v>164</v>
      </c>
      <c r="C106" s="82" t="s">
        <v>367</v>
      </c>
      <c r="D106" s="78">
        <f t="shared" si="9"/>
        <v>463668</v>
      </c>
      <c r="E106" s="78">
        <f t="shared" si="9"/>
        <v>45251.4</v>
      </c>
      <c r="F106" s="78">
        <f>D106</f>
        <v>463668</v>
      </c>
      <c r="H106" s="25"/>
    </row>
    <row r="107" spans="1:8" ht="60.75">
      <c r="A107" s="76" t="s">
        <v>368</v>
      </c>
      <c r="B107" s="77" t="s">
        <v>164</v>
      </c>
      <c r="C107" s="82" t="s">
        <v>369</v>
      </c>
      <c r="D107" s="78">
        <f>D108+D111</f>
        <v>463668</v>
      </c>
      <c r="E107" s="78">
        <f>E108+E111</f>
        <v>45251.4</v>
      </c>
      <c r="F107" s="78">
        <f>D107</f>
        <v>463668</v>
      </c>
      <c r="H107" s="25"/>
    </row>
    <row r="108" spans="1:8" ht="60.75">
      <c r="A108" s="76" t="s">
        <v>368</v>
      </c>
      <c r="B108" s="77" t="s">
        <v>164</v>
      </c>
      <c r="C108" s="82" t="s">
        <v>370</v>
      </c>
      <c r="D108" s="78">
        <f>D109</f>
        <v>434400</v>
      </c>
      <c r="E108" s="78">
        <f>E110</f>
        <v>44490</v>
      </c>
      <c r="F108" s="78">
        <f aca="true" t="shared" si="10" ref="F108:F118">D108-E108</f>
        <v>389910</v>
      </c>
      <c r="H108" s="25"/>
    </row>
    <row r="109" spans="1:8" ht="30">
      <c r="A109" s="76" t="s">
        <v>240</v>
      </c>
      <c r="B109" s="77" t="s">
        <v>164</v>
      </c>
      <c r="C109" s="82" t="s">
        <v>371</v>
      </c>
      <c r="D109" s="78">
        <f>D110</f>
        <v>434400</v>
      </c>
      <c r="E109" s="78">
        <f>E110</f>
        <v>44490</v>
      </c>
      <c r="F109" s="78">
        <f t="shared" si="10"/>
        <v>389910</v>
      </c>
      <c r="H109" s="25"/>
    </row>
    <row r="110" spans="1:8" ht="30">
      <c r="A110" s="76" t="s">
        <v>167</v>
      </c>
      <c r="B110" s="77" t="s">
        <v>164</v>
      </c>
      <c r="C110" s="82" t="s">
        <v>372</v>
      </c>
      <c r="D110" s="78">
        <v>434400</v>
      </c>
      <c r="E110" s="78">
        <v>44490</v>
      </c>
      <c r="F110" s="78">
        <f t="shared" si="10"/>
        <v>389910</v>
      </c>
      <c r="H110" s="25"/>
    </row>
    <row r="111" spans="1:8" ht="60.75">
      <c r="A111" s="76" t="s">
        <v>368</v>
      </c>
      <c r="B111" s="77" t="s">
        <v>164</v>
      </c>
      <c r="C111" s="82" t="s">
        <v>374</v>
      </c>
      <c r="D111" s="78">
        <f>D113</f>
        <v>29268</v>
      </c>
      <c r="E111" s="78">
        <f>E113</f>
        <v>761.4</v>
      </c>
      <c r="F111" s="78">
        <f t="shared" si="10"/>
        <v>28506.6</v>
      </c>
      <c r="H111" s="25"/>
    </row>
    <row r="112" spans="1:8" ht="30">
      <c r="A112" s="76" t="s">
        <v>240</v>
      </c>
      <c r="B112" s="77" t="s">
        <v>164</v>
      </c>
      <c r="C112" s="82" t="s">
        <v>389</v>
      </c>
      <c r="D112" s="78">
        <f>D113</f>
        <v>29268</v>
      </c>
      <c r="E112" s="78">
        <v>761.4</v>
      </c>
      <c r="F112" s="78">
        <f t="shared" si="10"/>
        <v>28506.6</v>
      </c>
      <c r="H112" s="25"/>
    </row>
    <row r="113" spans="1:8" ht="30">
      <c r="A113" s="76" t="s">
        <v>167</v>
      </c>
      <c r="B113" s="77" t="s">
        <v>164</v>
      </c>
      <c r="C113" s="82" t="s">
        <v>388</v>
      </c>
      <c r="D113" s="78">
        <v>29268</v>
      </c>
      <c r="E113" s="78">
        <v>761.4</v>
      </c>
      <c r="F113" s="78">
        <f t="shared" si="10"/>
        <v>28506.6</v>
      </c>
      <c r="H113" s="25"/>
    </row>
    <row r="114" spans="1:8" ht="36" customHeight="1">
      <c r="A114" s="76" t="s">
        <v>272</v>
      </c>
      <c r="B114" s="77" t="s">
        <v>164</v>
      </c>
      <c r="C114" s="82" t="s">
        <v>271</v>
      </c>
      <c r="D114" s="83">
        <f>D116+D119+D122+D125+D128</f>
        <v>705000</v>
      </c>
      <c r="E114" s="78">
        <f>E115</f>
        <v>461447.87</v>
      </c>
      <c r="F114" s="78">
        <f t="shared" si="10"/>
        <v>243552.13</v>
      </c>
      <c r="H114" s="25"/>
    </row>
    <row r="115" spans="1:8" ht="60" customHeight="1">
      <c r="A115" s="76" t="s">
        <v>208</v>
      </c>
      <c r="B115" s="77" t="s">
        <v>164</v>
      </c>
      <c r="C115" s="82" t="s">
        <v>66</v>
      </c>
      <c r="D115" s="83">
        <v>705000</v>
      </c>
      <c r="E115" s="78">
        <f>E116+E119+E122+E125</f>
        <v>461447.87</v>
      </c>
      <c r="F115" s="78">
        <f t="shared" si="10"/>
        <v>243552.13</v>
      </c>
      <c r="H115" s="25"/>
    </row>
    <row r="116" spans="1:8" ht="90.75" customHeight="1">
      <c r="A116" s="76" t="s">
        <v>178</v>
      </c>
      <c r="B116" s="77" t="s">
        <v>164</v>
      </c>
      <c r="C116" s="82" t="s">
        <v>209</v>
      </c>
      <c r="D116" s="78">
        <v>439000</v>
      </c>
      <c r="E116" s="78">
        <f>E118</f>
        <v>278729.22</v>
      </c>
      <c r="F116" s="78">
        <f t="shared" si="10"/>
        <v>160270.78000000003</v>
      </c>
      <c r="H116" s="25"/>
    </row>
    <row r="117" spans="1:8" ht="33.75" customHeight="1">
      <c r="A117" s="76" t="s">
        <v>240</v>
      </c>
      <c r="B117" s="77" t="s">
        <v>164</v>
      </c>
      <c r="C117" s="82" t="s">
        <v>252</v>
      </c>
      <c r="D117" s="78">
        <v>439000</v>
      </c>
      <c r="E117" s="78">
        <f>E118</f>
        <v>278729.22</v>
      </c>
      <c r="F117" s="78">
        <f t="shared" si="10"/>
        <v>160270.78000000003</v>
      </c>
      <c r="H117" s="25"/>
    </row>
    <row r="118" spans="1:8" ht="34.5" customHeight="1">
      <c r="A118" s="76" t="s">
        <v>167</v>
      </c>
      <c r="B118" s="77" t="s">
        <v>164</v>
      </c>
      <c r="C118" s="82" t="s">
        <v>210</v>
      </c>
      <c r="D118" s="78">
        <v>439000</v>
      </c>
      <c r="E118" s="78">
        <v>278729.22</v>
      </c>
      <c r="F118" s="78">
        <f t="shared" si="10"/>
        <v>160270.78000000003</v>
      </c>
      <c r="H118" s="25"/>
    </row>
    <row r="119" spans="1:8" ht="84.75" customHeight="1">
      <c r="A119" s="76" t="s">
        <v>179</v>
      </c>
      <c r="B119" s="77" t="s">
        <v>164</v>
      </c>
      <c r="C119" s="82" t="s">
        <v>211</v>
      </c>
      <c r="D119" s="78">
        <v>128200</v>
      </c>
      <c r="E119" s="78">
        <f>E121</f>
        <v>127822.39</v>
      </c>
      <c r="F119" s="78">
        <f aca="true" t="shared" si="11" ref="F119:F127">D119-E119</f>
        <v>377.6100000000006</v>
      </c>
      <c r="H119" s="25"/>
    </row>
    <row r="120" spans="1:8" ht="34.5" customHeight="1">
      <c r="A120" s="76" t="s">
        <v>240</v>
      </c>
      <c r="B120" s="77" t="s">
        <v>164</v>
      </c>
      <c r="C120" s="82" t="s">
        <v>1</v>
      </c>
      <c r="D120" s="78">
        <v>128200</v>
      </c>
      <c r="E120" s="78">
        <f>E121</f>
        <v>127822.39</v>
      </c>
      <c r="F120" s="78">
        <f t="shared" si="11"/>
        <v>377.6100000000006</v>
      </c>
      <c r="H120" s="25"/>
    </row>
    <row r="121" spans="1:8" ht="33" customHeight="1">
      <c r="A121" s="76" t="s">
        <v>167</v>
      </c>
      <c r="B121" s="77" t="s">
        <v>164</v>
      </c>
      <c r="C121" s="82" t="s">
        <v>212</v>
      </c>
      <c r="D121" s="78">
        <v>128200</v>
      </c>
      <c r="E121" s="78">
        <v>127822.39</v>
      </c>
      <c r="F121" s="78">
        <f t="shared" si="11"/>
        <v>377.6100000000006</v>
      </c>
      <c r="H121" s="25"/>
    </row>
    <row r="122" spans="1:8" ht="96" customHeight="1">
      <c r="A122" s="76" t="s">
        <v>109</v>
      </c>
      <c r="B122" s="77" t="s">
        <v>164</v>
      </c>
      <c r="C122" s="82" t="s">
        <v>213</v>
      </c>
      <c r="D122" s="78">
        <v>45600</v>
      </c>
      <c r="E122" s="78">
        <f>E124</f>
        <v>15426.5</v>
      </c>
      <c r="F122" s="78">
        <f t="shared" si="11"/>
        <v>30173.5</v>
      </c>
      <c r="H122" s="25"/>
    </row>
    <row r="123" spans="1:8" ht="33" customHeight="1">
      <c r="A123" s="76" t="s">
        <v>240</v>
      </c>
      <c r="B123" s="77" t="s">
        <v>164</v>
      </c>
      <c r="C123" s="82" t="s">
        <v>2</v>
      </c>
      <c r="D123" s="78">
        <v>45600</v>
      </c>
      <c r="E123" s="78">
        <f>E124</f>
        <v>15426.5</v>
      </c>
      <c r="F123" s="78">
        <f t="shared" si="11"/>
        <v>30173.5</v>
      </c>
      <c r="H123" s="25"/>
    </row>
    <row r="124" spans="1:8" ht="33" customHeight="1">
      <c r="A124" s="76" t="s">
        <v>167</v>
      </c>
      <c r="B124" s="77" t="s">
        <v>164</v>
      </c>
      <c r="C124" s="82" t="s">
        <v>214</v>
      </c>
      <c r="D124" s="78">
        <v>45600</v>
      </c>
      <c r="E124" s="78">
        <v>15426.5</v>
      </c>
      <c r="F124" s="78">
        <f t="shared" si="11"/>
        <v>30173.5</v>
      </c>
      <c r="H124" s="25"/>
    </row>
    <row r="125" spans="1:6" ht="81" customHeight="1">
      <c r="A125" s="76" t="s">
        <v>216</v>
      </c>
      <c r="B125" s="77" t="s">
        <v>164</v>
      </c>
      <c r="C125" s="82" t="s">
        <v>215</v>
      </c>
      <c r="D125" s="78">
        <v>90900</v>
      </c>
      <c r="E125" s="78">
        <f>E127</f>
        <v>39469.76</v>
      </c>
      <c r="F125" s="78">
        <f t="shared" si="11"/>
        <v>51430.24</v>
      </c>
    </row>
    <row r="126" spans="1:6" ht="33" customHeight="1">
      <c r="A126" s="76" t="s">
        <v>240</v>
      </c>
      <c r="B126" s="77" t="s">
        <v>164</v>
      </c>
      <c r="C126" s="82" t="s">
        <v>253</v>
      </c>
      <c r="D126" s="78">
        <v>90900</v>
      </c>
      <c r="E126" s="78">
        <f>E127</f>
        <v>39469.76</v>
      </c>
      <c r="F126" s="78">
        <f t="shared" si="11"/>
        <v>51430.24</v>
      </c>
    </row>
    <row r="127" spans="1:6" ht="30">
      <c r="A127" s="76" t="s">
        <v>167</v>
      </c>
      <c r="B127" s="77" t="s">
        <v>164</v>
      </c>
      <c r="C127" s="82" t="s">
        <v>217</v>
      </c>
      <c r="D127" s="78">
        <v>90900</v>
      </c>
      <c r="E127" s="78">
        <v>39469.76</v>
      </c>
      <c r="F127" s="78">
        <f t="shared" si="11"/>
        <v>51430.24</v>
      </c>
    </row>
    <row r="128" spans="1:6" ht="68.25" customHeight="1">
      <c r="A128" s="76" t="s">
        <v>218</v>
      </c>
      <c r="B128" s="77" t="s">
        <v>164</v>
      </c>
      <c r="C128" s="82" t="s">
        <v>339</v>
      </c>
      <c r="D128" s="78">
        <v>1300</v>
      </c>
      <c r="E128" s="109" t="s">
        <v>155</v>
      </c>
      <c r="F128" s="78">
        <v>1300</v>
      </c>
    </row>
    <row r="129" spans="1:6" ht="15" customHeight="1">
      <c r="A129" s="76" t="s">
        <v>242</v>
      </c>
      <c r="B129" s="77" t="s">
        <v>164</v>
      </c>
      <c r="C129" s="82" t="s">
        <v>338</v>
      </c>
      <c r="D129" s="78">
        <v>1300</v>
      </c>
      <c r="E129" s="109" t="s">
        <v>155</v>
      </c>
      <c r="F129" s="78">
        <v>1300</v>
      </c>
    </row>
    <row r="130" spans="1:6" ht="9.75">
      <c r="A130" s="76" t="s">
        <v>278</v>
      </c>
      <c r="B130" s="77" t="s">
        <v>164</v>
      </c>
      <c r="C130" s="82" t="s">
        <v>337</v>
      </c>
      <c r="D130" s="78">
        <v>1300</v>
      </c>
      <c r="E130" s="109" t="s">
        <v>155</v>
      </c>
      <c r="F130" s="78">
        <v>1300</v>
      </c>
    </row>
    <row r="131" spans="1:6" ht="9.75">
      <c r="A131" s="121" t="s">
        <v>306</v>
      </c>
      <c r="B131" s="122" t="s">
        <v>164</v>
      </c>
      <c r="C131" s="123" t="s">
        <v>307</v>
      </c>
      <c r="D131" s="124">
        <v>10000</v>
      </c>
      <c r="E131" s="125" t="s">
        <v>155</v>
      </c>
      <c r="F131" s="124">
        <v>10000</v>
      </c>
    </row>
    <row r="132" spans="1:6" ht="25.5" customHeight="1">
      <c r="A132" s="76" t="s">
        <v>309</v>
      </c>
      <c r="B132" s="77" t="s">
        <v>164</v>
      </c>
      <c r="C132" s="82" t="s">
        <v>308</v>
      </c>
      <c r="D132" s="78">
        <v>10000</v>
      </c>
      <c r="E132" s="109" t="s">
        <v>155</v>
      </c>
      <c r="F132" s="78">
        <v>10000</v>
      </c>
    </row>
    <row r="133" spans="1:6" ht="34.5" customHeight="1">
      <c r="A133" s="76" t="s">
        <v>262</v>
      </c>
      <c r="B133" s="77" t="s">
        <v>164</v>
      </c>
      <c r="C133" s="82" t="s">
        <v>310</v>
      </c>
      <c r="D133" s="78">
        <v>10000</v>
      </c>
      <c r="E133" s="109" t="s">
        <v>155</v>
      </c>
      <c r="F133" s="78">
        <v>10000</v>
      </c>
    </row>
    <row r="134" spans="1:6" ht="60.75">
      <c r="A134" s="76" t="s">
        <v>115</v>
      </c>
      <c r="B134" s="77" t="s">
        <v>164</v>
      </c>
      <c r="C134" s="82" t="s">
        <v>311</v>
      </c>
      <c r="D134" s="78">
        <v>10000</v>
      </c>
      <c r="E134" s="109" t="s">
        <v>155</v>
      </c>
      <c r="F134" s="78">
        <v>10000</v>
      </c>
    </row>
    <row r="135" spans="1:6" ht="81">
      <c r="A135" s="76" t="s">
        <v>312</v>
      </c>
      <c r="B135" s="77" t="s">
        <v>164</v>
      </c>
      <c r="C135" s="82" t="s">
        <v>313</v>
      </c>
      <c r="D135" s="78">
        <v>10000</v>
      </c>
      <c r="E135" s="109" t="s">
        <v>155</v>
      </c>
      <c r="F135" s="78">
        <v>10000</v>
      </c>
    </row>
    <row r="136" spans="1:6" ht="30">
      <c r="A136" s="76" t="s">
        <v>240</v>
      </c>
      <c r="B136" s="77" t="s">
        <v>164</v>
      </c>
      <c r="C136" s="82" t="s">
        <v>314</v>
      </c>
      <c r="D136" s="78">
        <v>10000</v>
      </c>
      <c r="E136" s="109" t="s">
        <v>155</v>
      </c>
      <c r="F136" s="78">
        <v>10000</v>
      </c>
    </row>
    <row r="137" spans="1:6" ht="30">
      <c r="A137" s="76" t="s">
        <v>167</v>
      </c>
      <c r="B137" s="77" t="s">
        <v>164</v>
      </c>
      <c r="C137" s="82" t="s">
        <v>315</v>
      </c>
      <c r="D137" s="78">
        <v>10000</v>
      </c>
      <c r="E137" s="109" t="s">
        <v>155</v>
      </c>
      <c r="F137" s="78">
        <v>10000</v>
      </c>
    </row>
    <row r="138" spans="1:6" ht="9.75">
      <c r="A138" s="121" t="s">
        <v>190</v>
      </c>
      <c r="B138" s="122" t="s">
        <v>164</v>
      </c>
      <c r="C138" s="123" t="s">
        <v>219</v>
      </c>
      <c r="D138" s="124">
        <f>D139</f>
        <v>1479800</v>
      </c>
      <c r="E138" s="124">
        <f>E140</f>
        <v>877630.46</v>
      </c>
      <c r="F138" s="124">
        <f aca="true" t="shared" si="12" ref="F138:F144">D138-E138</f>
        <v>602169.54</v>
      </c>
    </row>
    <row r="139" spans="1:6" ht="9.75">
      <c r="A139" s="76" t="s">
        <v>149</v>
      </c>
      <c r="B139" s="77" t="s">
        <v>164</v>
      </c>
      <c r="C139" s="82" t="s">
        <v>220</v>
      </c>
      <c r="D139" s="78">
        <f>D140</f>
        <v>1479800</v>
      </c>
      <c r="E139" s="78">
        <f>E140</f>
        <v>877630.46</v>
      </c>
      <c r="F139" s="78">
        <f t="shared" si="12"/>
        <v>602169.54</v>
      </c>
    </row>
    <row r="140" spans="1:6" ht="25.5" customHeight="1">
      <c r="A140" s="76" t="s">
        <v>3</v>
      </c>
      <c r="B140" s="77" t="s">
        <v>164</v>
      </c>
      <c r="C140" s="82" t="s">
        <v>4</v>
      </c>
      <c r="D140" s="78">
        <f>D141</f>
        <v>1479800</v>
      </c>
      <c r="E140" s="78">
        <f>E141</f>
        <v>877630.46</v>
      </c>
      <c r="F140" s="78">
        <f>D140-E140</f>
        <v>602169.54</v>
      </c>
    </row>
    <row r="141" spans="1:6" ht="40.5">
      <c r="A141" s="76" t="s">
        <v>181</v>
      </c>
      <c r="B141" s="77" t="s">
        <v>164</v>
      </c>
      <c r="C141" s="82" t="s">
        <v>221</v>
      </c>
      <c r="D141" s="78">
        <f>D142+D145</f>
        <v>1479800</v>
      </c>
      <c r="E141" s="78">
        <f>E142+E145</f>
        <v>877630.46</v>
      </c>
      <c r="F141" s="78">
        <f t="shared" si="12"/>
        <v>602169.54</v>
      </c>
    </row>
    <row r="142" spans="1:6" ht="81" customHeight="1">
      <c r="A142" s="76" t="s">
        <v>5</v>
      </c>
      <c r="B142" s="77" t="s">
        <v>164</v>
      </c>
      <c r="C142" s="82" t="s">
        <v>222</v>
      </c>
      <c r="D142" s="78">
        <f>D144</f>
        <v>1392000</v>
      </c>
      <c r="E142" s="78">
        <f>E144</f>
        <v>789830.46</v>
      </c>
      <c r="F142" s="78">
        <f t="shared" si="12"/>
        <v>602169.54</v>
      </c>
    </row>
    <row r="143" spans="1:6" ht="14.25" customHeight="1">
      <c r="A143" s="76" t="s">
        <v>254</v>
      </c>
      <c r="B143" s="77" t="s">
        <v>164</v>
      </c>
      <c r="C143" s="82" t="s">
        <v>255</v>
      </c>
      <c r="D143" s="78">
        <f>D144</f>
        <v>1392000</v>
      </c>
      <c r="E143" s="78">
        <f>E144</f>
        <v>789830.46</v>
      </c>
      <c r="F143" s="78">
        <f>D143-E143</f>
        <v>602169.54</v>
      </c>
    </row>
    <row r="144" spans="1:6" ht="57" customHeight="1">
      <c r="A144" s="76" t="s">
        <v>180</v>
      </c>
      <c r="B144" s="77" t="s">
        <v>164</v>
      </c>
      <c r="C144" s="82" t="s">
        <v>233</v>
      </c>
      <c r="D144" s="78">
        <v>1392000</v>
      </c>
      <c r="E144" s="78">
        <v>789830.46</v>
      </c>
      <c r="F144" s="78">
        <f t="shared" si="12"/>
        <v>602169.54</v>
      </c>
    </row>
    <row r="145" spans="1:6" ht="72.75" customHeight="1">
      <c r="A145" s="76" t="s">
        <v>5</v>
      </c>
      <c r="B145" s="77" t="s">
        <v>164</v>
      </c>
      <c r="C145" s="82" t="s">
        <v>406</v>
      </c>
      <c r="D145" s="78">
        <v>87800</v>
      </c>
      <c r="E145" s="78">
        <f>E147</f>
        <v>87800</v>
      </c>
      <c r="F145" s="78">
        <f>D145-E145</f>
        <v>0</v>
      </c>
    </row>
    <row r="146" spans="1:6" ht="15.75" customHeight="1">
      <c r="A146" s="76" t="s">
        <v>254</v>
      </c>
      <c r="B146" s="77" t="s">
        <v>164</v>
      </c>
      <c r="C146" s="82" t="s">
        <v>404</v>
      </c>
      <c r="D146" s="78">
        <v>87800</v>
      </c>
      <c r="E146" s="78">
        <v>87800</v>
      </c>
      <c r="F146" s="78">
        <f>D146-E146</f>
        <v>0</v>
      </c>
    </row>
    <row r="147" spans="1:6" ht="57" customHeight="1">
      <c r="A147" s="76" t="s">
        <v>180</v>
      </c>
      <c r="B147" s="77" t="s">
        <v>164</v>
      </c>
      <c r="C147" s="82" t="s">
        <v>405</v>
      </c>
      <c r="D147" s="78">
        <v>87800</v>
      </c>
      <c r="E147" s="78">
        <v>87800</v>
      </c>
      <c r="F147" s="78">
        <f>D147-E147</f>
        <v>0</v>
      </c>
    </row>
    <row r="148" spans="1:6" ht="9.75">
      <c r="A148" s="121" t="s">
        <v>113</v>
      </c>
      <c r="B148" s="122" t="s">
        <v>164</v>
      </c>
      <c r="C148" s="123" t="s">
        <v>223</v>
      </c>
      <c r="D148" s="124">
        <f>D149</f>
        <v>52800</v>
      </c>
      <c r="E148" s="125" t="s">
        <v>155</v>
      </c>
      <c r="F148" s="124">
        <f>F149</f>
        <v>52800</v>
      </c>
    </row>
    <row r="149" spans="1:6" ht="9.75">
      <c r="A149" s="76" t="s">
        <v>114</v>
      </c>
      <c r="B149" s="77" t="s">
        <v>164</v>
      </c>
      <c r="C149" s="82" t="s">
        <v>224</v>
      </c>
      <c r="D149" s="78">
        <v>52800</v>
      </c>
      <c r="E149" s="109" t="s">
        <v>155</v>
      </c>
      <c r="F149" s="78">
        <v>52800</v>
      </c>
    </row>
    <row r="150" spans="1:6" ht="20.25">
      <c r="A150" s="76" t="s">
        <v>273</v>
      </c>
      <c r="B150" s="77" t="s">
        <v>164</v>
      </c>
      <c r="C150" s="82" t="s">
        <v>274</v>
      </c>
      <c r="D150" s="78">
        <v>52800</v>
      </c>
      <c r="E150" s="109" t="s">
        <v>155</v>
      </c>
      <c r="F150" s="78">
        <v>52800</v>
      </c>
    </row>
    <row r="151" spans="1:6" ht="82.5" customHeight="1">
      <c r="A151" s="76" t="s">
        <v>6</v>
      </c>
      <c r="B151" s="77" t="s">
        <v>164</v>
      </c>
      <c r="C151" s="82" t="s">
        <v>225</v>
      </c>
      <c r="D151" s="78">
        <v>52800</v>
      </c>
      <c r="E151" s="109" t="s">
        <v>155</v>
      </c>
      <c r="F151" s="78">
        <v>52800</v>
      </c>
    </row>
    <row r="152" spans="1:6" ht="134.25" customHeight="1">
      <c r="A152" s="76" t="s">
        <v>345</v>
      </c>
      <c r="B152" s="77" t="s">
        <v>164</v>
      </c>
      <c r="C152" s="82" t="s">
        <v>7</v>
      </c>
      <c r="D152" s="78">
        <v>52800</v>
      </c>
      <c r="E152" s="109" t="s">
        <v>155</v>
      </c>
      <c r="F152" s="78">
        <v>52800</v>
      </c>
    </row>
    <row r="153" spans="1:6" ht="20.25">
      <c r="A153" s="76" t="s">
        <v>346</v>
      </c>
      <c r="B153" s="77" t="s">
        <v>164</v>
      </c>
      <c r="C153" s="82" t="s">
        <v>344</v>
      </c>
      <c r="D153" s="78">
        <v>52800</v>
      </c>
      <c r="E153" s="109" t="s">
        <v>155</v>
      </c>
      <c r="F153" s="78">
        <v>52800</v>
      </c>
    </row>
    <row r="154" spans="1:6" ht="30">
      <c r="A154" s="76" t="s">
        <v>347</v>
      </c>
      <c r="B154" s="77" t="s">
        <v>164</v>
      </c>
      <c r="C154" s="82" t="s">
        <v>348</v>
      </c>
      <c r="D154" s="78">
        <v>52800</v>
      </c>
      <c r="E154" s="109" t="s">
        <v>155</v>
      </c>
      <c r="F154" s="78">
        <v>52800</v>
      </c>
    </row>
    <row r="155" spans="1:6" ht="9.75">
      <c r="A155" s="121" t="s">
        <v>316</v>
      </c>
      <c r="B155" s="122" t="s">
        <v>164</v>
      </c>
      <c r="C155" s="123" t="s">
        <v>318</v>
      </c>
      <c r="D155" s="124">
        <v>30000</v>
      </c>
      <c r="E155" s="125" t="s">
        <v>155</v>
      </c>
      <c r="F155" s="124">
        <v>30000</v>
      </c>
    </row>
    <row r="156" spans="1:6" ht="9.75">
      <c r="A156" s="76" t="s">
        <v>319</v>
      </c>
      <c r="B156" s="77" t="s">
        <v>164</v>
      </c>
      <c r="C156" s="82" t="s">
        <v>317</v>
      </c>
      <c r="D156" s="78">
        <v>30000</v>
      </c>
      <c r="E156" s="109" t="s">
        <v>155</v>
      </c>
      <c r="F156" s="78">
        <v>30000</v>
      </c>
    </row>
    <row r="157" spans="1:6" ht="30">
      <c r="A157" s="76" t="s">
        <v>320</v>
      </c>
      <c r="B157" s="77" t="s">
        <v>164</v>
      </c>
      <c r="C157" s="82" t="s">
        <v>321</v>
      </c>
      <c r="D157" s="78">
        <v>30000</v>
      </c>
      <c r="E157" s="109" t="s">
        <v>155</v>
      </c>
      <c r="F157" s="78">
        <v>30000</v>
      </c>
    </row>
    <row r="158" spans="1:6" ht="51">
      <c r="A158" s="76" t="s">
        <v>322</v>
      </c>
      <c r="B158" s="77" t="s">
        <v>164</v>
      </c>
      <c r="C158" s="82" t="s">
        <v>324</v>
      </c>
      <c r="D158" s="78">
        <v>15000</v>
      </c>
      <c r="E158" s="109" t="s">
        <v>155</v>
      </c>
      <c r="F158" s="78">
        <v>15000</v>
      </c>
    </row>
    <row r="159" spans="1:6" ht="71.25">
      <c r="A159" s="76" t="s">
        <v>323</v>
      </c>
      <c r="B159" s="77" t="s">
        <v>164</v>
      </c>
      <c r="C159" s="82" t="s">
        <v>325</v>
      </c>
      <c r="D159" s="78">
        <v>15000</v>
      </c>
      <c r="E159" s="109" t="s">
        <v>155</v>
      </c>
      <c r="F159" s="78">
        <v>15000</v>
      </c>
    </row>
    <row r="160" spans="1:6" ht="30">
      <c r="A160" s="76" t="s">
        <v>240</v>
      </c>
      <c r="B160" s="77" t="s">
        <v>164</v>
      </c>
      <c r="C160" s="82" t="s">
        <v>326</v>
      </c>
      <c r="D160" s="78">
        <v>15000</v>
      </c>
      <c r="E160" s="109" t="s">
        <v>155</v>
      </c>
      <c r="F160" s="78">
        <v>15000</v>
      </c>
    </row>
    <row r="161" spans="1:6" ht="30">
      <c r="A161" s="76" t="s">
        <v>167</v>
      </c>
      <c r="B161" s="77" t="s">
        <v>164</v>
      </c>
      <c r="C161" s="82" t="s">
        <v>327</v>
      </c>
      <c r="D161" s="78">
        <v>15000</v>
      </c>
      <c r="E161" s="109" t="s">
        <v>155</v>
      </c>
      <c r="F161" s="78">
        <v>15000</v>
      </c>
    </row>
    <row r="162" spans="1:6" ht="59.25" customHeight="1">
      <c r="A162" s="76" t="s">
        <v>328</v>
      </c>
      <c r="B162" s="77" t="s">
        <v>164</v>
      </c>
      <c r="C162" s="82" t="s">
        <v>324</v>
      </c>
      <c r="D162" s="78">
        <v>15000</v>
      </c>
      <c r="E162" s="109" t="s">
        <v>155</v>
      </c>
      <c r="F162" s="78">
        <v>15000</v>
      </c>
    </row>
    <row r="163" spans="1:6" ht="81">
      <c r="A163" s="76" t="s">
        <v>332</v>
      </c>
      <c r="B163" s="77" t="s">
        <v>164</v>
      </c>
      <c r="C163" s="82" t="s">
        <v>329</v>
      </c>
      <c r="D163" s="78">
        <v>15000</v>
      </c>
      <c r="E163" s="109" t="s">
        <v>155</v>
      </c>
      <c r="F163" s="78">
        <v>15000</v>
      </c>
    </row>
    <row r="164" spans="1:6" ht="30">
      <c r="A164" s="76" t="s">
        <v>240</v>
      </c>
      <c r="B164" s="77" t="s">
        <v>164</v>
      </c>
      <c r="C164" s="82" t="s">
        <v>330</v>
      </c>
      <c r="D164" s="78">
        <v>15000</v>
      </c>
      <c r="E164" s="109" t="s">
        <v>155</v>
      </c>
      <c r="F164" s="78">
        <v>15000</v>
      </c>
    </row>
    <row r="165" spans="1:6" ht="32.25" customHeight="1">
      <c r="A165" s="76" t="s">
        <v>167</v>
      </c>
      <c r="B165" s="77" t="s">
        <v>164</v>
      </c>
      <c r="C165" s="82" t="s">
        <v>331</v>
      </c>
      <c r="D165" s="78">
        <v>15000</v>
      </c>
      <c r="E165" s="109" t="s">
        <v>155</v>
      </c>
      <c r="F165" s="78">
        <v>15000</v>
      </c>
    </row>
    <row r="166" spans="1:6" ht="8.25" customHeight="1">
      <c r="A166" s="174"/>
      <c r="B166" s="175"/>
      <c r="C166" s="175"/>
      <c r="D166" s="175"/>
      <c r="E166" s="175"/>
      <c r="F166" s="176"/>
    </row>
    <row r="167" spans="1:6" ht="22.5" customHeight="1">
      <c r="A167" s="80" t="s">
        <v>101</v>
      </c>
      <c r="B167" s="79" t="s">
        <v>116</v>
      </c>
      <c r="C167" s="81" t="s">
        <v>205</v>
      </c>
      <c r="D167" s="129">
        <v>-57800</v>
      </c>
      <c r="E167" s="97">
        <v>-90740.97</v>
      </c>
      <c r="F167" s="81" t="s">
        <v>205</v>
      </c>
    </row>
  </sheetData>
  <sheetProtection/>
  <mergeCells count="3">
    <mergeCell ref="A2:F2"/>
    <mergeCell ref="E1:F1"/>
    <mergeCell ref="A166:F16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13">
      <selection activeCell="D19" sqref="D19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59" t="s">
        <v>160</v>
      </c>
      <c r="F1" s="159"/>
    </row>
    <row r="2" spans="1:5" ht="12.75">
      <c r="A2" s="45" t="s">
        <v>183</v>
      </c>
      <c r="B2" s="45"/>
      <c r="C2" s="45"/>
      <c r="D2" s="45"/>
      <c r="E2" s="45"/>
    </row>
    <row r="3" ht="4.5" customHeight="1">
      <c r="A3" s="12"/>
    </row>
    <row r="4" spans="1:6" ht="12.75">
      <c r="A4" s="181" t="s">
        <v>198</v>
      </c>
      <c r="B4" s="181" t="s">
        <v>199</v>
      </c>
      <c r="C4" s="181" t="s">
        <v>81</v>
      </c>
      <c r="D4" s="181" t="s">
        <v>78</v>
      </c>
      <c r="E4" s="179" t="s">
        <v>202</v>
      </c>
      <c r="F4" s="180" t="s">
        <v>141</v>
      </c>
    </row>
    <row r="5" spans="1:6" s="10" customFormat="1" ht="54" customHeight="1">
      <c r="A5" s="181"/>
      <c r="B5" s="181"/>
      <c r="C5" s="181"/>
      <c r="D5" s="181"/>
      <c r="E5" s="179"/>
      <c r="F5" s="180"/>
    </row>
    <row r="6" spans="1:6" ht="13.5" thickBot="1">
      <c r="A6" s="13">
        <v>1</v>
      </c>
      <c r="B6" s="14">
        <v>2</v>
      </c>
      <c r="C6" s="14">
        <v>3</v>
      </c>
      <c r="D6" s="14" t="s">
        <v>203</v>
      </c>
      <c r="E6" s="14" t="s">
        <v>204</v>
      </c>
      <c r="F6" s="14" t="s">
        <v>80</v>
      </c>
    </row>
    <row r="7" spans="1:6" ht="21">
      <c r="A7" s="15" t="s">
        <v>82</v>
      </c>
      <c r="B7" s="47">
        <v>500</v>
      </c>
      <c r="C7" s="48" t="s">
        <v>205</v>
      </c>
      <c r="D7" s="145">
        <f>D15</f>
        <v>57800</v>
      </c>
      <c r="E7" s="146">
        <v>90740.97</v>
      </c>
      <c r="F7" s="98">
        <f>D7-E7</f>
        <v>-32940.97</v>
      </c>
    </row>
    <row r="8" spans="1:6" ht="12.75">
      <c r="A8" s="61" t="s">
        <v>192</v>
      </c>
      <c r="B8" s="49"/>
      <c r="C8" s="32"/>
      <c r="D8" s="31"/>
      <c r="E8" s="177" t="s">
        <v>155</v>
      </c>
      <c r="F8" s="99"/>
    </row>
    <row r="9" spans="1:6" ht="21">
      <c r="A9" s="62" t="s">
        <v>154</v>
      </c>
      <c r="B9" s="50">
        <v>520</v>
      </c>
      <c r="C9" s="33" t="s">
        <v>205</v>
      </c>
      <c r="D9" s="34" t="s">
        <v>155</v>
      </c>
      <c r="E9" s="178"/>
      <c r="F9" s="102" t="s">
        <v>155</v>
      </c>
    </row>
    <row r="10" spans="1:6" ht="12.75">
      <c r="A10" s="61" t="s">
        <v>156</v>
      </c>
      <c r="B10" s="51"/>
      <c r="C10" s="16"/>
      <c r="D10" s="38"/>
      <c r="E10" s="100"/>
      <c r="F10" s="101"/>
    </row>
    <row r="11" spans="1:6" ht="30" customHeight="1">
      <c r="A11" s="63" t="s">
        <v>236</v>
      </c>
      <c r="B11" s="52"/>
      <c r="C11" s="16" t="s">
        <v>155</v>
      </c>
      <c r="D11" s="37" t="s">
        <v>155</v>
      </c>
      <c r="E11" s="102" t="s">
        <v>155</v>
      </c>
      <c r="F11" s="102" t="s">
        <v>155</v>
      </c>
    </row>
    <row r="12" spans="1:6" ht="21">
      <c r="A12" s="64" t="s">
        <v>157</v>
      </c>
      <c r="B12" s="53">
        <v>620</v>
      </c>
      <c r="C12" s="30" t="s">
        <v>205</v>
      </c>
      <c r="D12" s="36" t="s">
        <v>155</v>
      </c>
      <c r="E12" s="84" t="s">
        <v>155</v>
      </c>
      <c r="F12" s="102" t="s">
        <v>155</v>
      </c>
    </row>
    <row r="13" spans="1:6" ht="12.75">
      <c r="A13" s="65" t="s">
        <v>156</v>
      </c>
      <c r="B13" s="51"/>
      <c r="C13" s="16"/>
      <c r="D13" s="40"/>
      <c r="E13" s="85"/>
      <c r="F13" s="101"/>
    </row>
    <row r="14" spans="1:6" ht="13.5" thickBot="1">
      <c r="A14" s="66" t="s">
        <v>155</v>
      </c>
      <c r="B14" s="50"/>
      <c r="C14" s="39" t="s">
        <v>155</v>
      </c>
      <c r="D14" s="35" t="s">
        <v>155</v>
      </c>
      <c r="E14" s="85" t="s">
        <v>155</v>
      </c>
      <c r="F14" s="103" t="s">
        <v>155</v>
      </c>
    </row>
    <row r="15" spans="1:6" ht="13.5" thickBot="1">
      <c r="A15" s="65" t="s">
        <v>153</v>
      </c>
      <c r="B15" s="87">
        <v>700</v>
      </c>
      <c r="C15" s="88" t="s">
        <v>111</v>
      </c>
      <c r="D15" s="145">
        <v>57800</v>
      </c>
      <c r="E15" s="146">
        <v>90740.97</v>
      </c>
      <c r="F15" s="98">
        <f>D15-E15</f>
        <v>-32940.97</v>
      </c>
    </row>
    <row r="16" spans="1:6" ht="21.75" customHeight="1">
      <c r="A16" s="89" t="s">
        <v>110</v>
      </c>
      <c r="B16" s="90">
        <v>700</v>
      </c>
      <c r="C16" s="91" t="s">
        <v>83</v>
      </c>
      <c r="D16" s="145">
        <v>57800</v>
      </c>
      <c r="E16" s="146">
        <v>90740.97</v>
      </c>
      <c r="F16" s="98">
        <f>D16-E16</f>
        <v>-32940.97</v>
      </c>
    </row>
    <row r="17" spans="1:6" ht="21">
      <c r="A17" s="67" t="s">
        <v>150</v>
      </c>
      <c r="B17" s="54">
        <v>710</v>
      </c>
      <c r="C17" s="29" t="s">
        <v>84</v>
      </c>
      <c r="D17" s="17">
        <v>-7891200</v>
      </c>
      <c r="E17" s="17">
        <v>-4549847.96</v>
      </c>
      <c r="F17" s="104" t="s">
        <v>205</v>
      </c>
    </row>
    <row r="18" spans="1:6" ht="21">
      <c r="A18" s="18" t="s">
        <v>85</v>
      </c>
      <c r="B18" s="55">
        <v>710</v>
      </c>
      <c r="C18" s="19" t="s">
        <v>125</v>
      </c>
      <c r="D18" s="17">
        <v>-7891200</v>
      </c>
      <c r="E18" s="17">
        <v>-4549847.96</v>
      </c>
      <c r="F18" s="104" t="s">
        <v>205</v>
      </c>
    </row>
    <row r="19" spans="1:6" ht="21">
      <c r="A19" s="18" t="s">
        <v>126</v>
      </c>
      <c r="B19" s="55">
        <v>710</v>
      </c>
      <c r="C19" s="19" t="s">
        <v>127</v>
      </c>
      <c r="D19" s="17">
        <v>-7891200</v>
      </c>
      <c r="E19" s="17">
        <v>-4549847.96</v>
      </c>
      <c r="F19" s="104" t="s">
        <v>205</v>
      </c>
    </row>
    <row r="20" spans="1:6" ht="30.75">
      <c r="A20" s="18" t="s">
        <v>107</v>
      </c>
      <c r="B20" s="55">
        <v>710</v>
      </c>
      <c r="C20" s="19" t="s">
        <v>128</v>
      </c>
      <c r="D20" s="17">
        <v>-7891200</v>
      </c>
      <c r="E20" s="17">
        <v>-4549847.96</v>
      </c>
      <c r="F20" s="104" t="s">
        <v>205</v>
      </c>
    </row>
    <row r="21" spans="1:6" ht="21">
      <c r="A21" s="18" t="s">
        <v>151</v>
      </c>
      <c r="B21" s="55">
        <v>720</v>
      </c>
      <c r="C21" s="19" t="s">
        <v>129</v>
      </c>
      <c r="D21" s="17">
        <v>7935355.08</v>
      </c>
      <c r="E21" s="86">
        <v>4640588.93</v>
      </c>
      <c r="F21" s="104" t="s">
        <v>205</v>
      </c>
    </row>
    <row r="22" spans="1:6" ht="21">
      <c r="A22" s="18" t="s">
        <v>130</v>
      </c>
      <c r="B22" s="55">
        <v>720</v>
      </c>
      <c r="C22" s="19" t="s">
        <v>131</v>
      </c>
      <c r="D22" s="17">
        <v>7935355.08</v>
      </c>
      <c r="E22" s="86">
        <v>4640588.93</v>
      </c>
      <c r="F22" s="104" t="s">
        <v>205</v>
      </c>
    </row>
    <row r="23" spans="1:6" ht="21">
      <c r="A23" s="18" t="s">
        <v>132</v>
      </c>
      <c r="B23" s="55">
        <v>720</v>
      </c>
      <c r="C23" s="19" t="s">
        <v>133</v>
      </c>
      <c r="D23" s="17">
        <v>7935355.08</v>
      </c>
      <c r="E23" s="86">
        <v>4640588.93</v>
      </c>
      <c r="F23" s="104" t="s">
        <v>205</v>
      </c>
    </row>
    <row r="24" spans="1:6" ht="31.5" thickBot="1">
      <c r="A24" s="46" t="s">
        <v>108</v>
      </c>
      <c r="B24" s="56">
        <v>720</v>
      </c>
      <c r="C24" s="57" t="s">
        <v>134</v>
      </c>
      <c r="D24" s="17">
        <v>7935355.08</v>
      </c>
      <c r="E24" s="86">
        <v>4640588.93</v>
      </c>
      <c r="F24" s="105" t="s">
        <v>205</v>
      </c>
    </row>
    <row r="26" spans="1:3" ht="18.75" customHeight="1">
      <c r="A26" s="20" t="s">
        <v>407</v>
      </c>
      <c r="C26" t="s">
        <v>408</v>
      </c>
    </row>
    <row r="27" ht="12.75">
      <c r="C27" s="58" t="s">
        <v>161</v>
      </c>
    </row>
    <row r="28" ht="0.75" customHeight="1"/>
    <row r="29" spans="1:3" ht="14.25" customHeight="1">
      <c r="A29" s="3" t="s">
        <v>135</v>
      </c>
      <c r="B29" s="3"/>
      <c r="C29" s="3"/>
    </row>
    <row r="30" spans="1:3" s="3" customFormat="1" ht="12.75">
      <c r="A30" s="3" t="s">
        <v>162</v>
      </c>
      <c r="C30" s="59" t="s">
        <v>349</v>
      </c>
    </row>
    <row r="31" s="3" customFormat="1" ht="10.5" customHeight="1">
      <c r="C31" s="58" t="s">
        <v>161</v>
      </c>
    </row>
    <row r="32" s="3" customFormat="1" ht="12.75" customHeight="1" hidden="1"/>
    <row r="33" spans="1:3" s="3" customFormat="1" ht="16.5" customHeight="1">
      <c r="A33" s="3" t="s">
        <v>191</v>
      </c>
      <c r="C33" s="59" t="s">
        <v>350</v>
      </c>
    </row>
    <row r="34" s="3" customFormat="1" ht="10.5" customHeight="1">
      <c r="C34" s="58" t="s">
        <v>161</v>
      </c>
    </row>
    <row r="35" s="3" customFormat="1" ht="20.25" customHeight="1">
      <c r="A35" s="60" t="s">
        <v>409</v>
      </c>
    </row>
  </sheetData>
  <sheetProtection/>
  <mergeCells count="8">
    <mergeCell ref="A4:A5"/>
    <mergeCell ref="B4:B5"/>
    <mergeCell ref="C4:C5"/>
    <mergeCell ref="D4:D5"/>
    <mergeCell ref="E8:E9"/>
    <mergeCell ref="E1:F1"/>
    <mergeCell ref="E4:E5"/>
    <mergeCell ref="F4:F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2017-09-12T05:39:35Z</cp:lastPrinted>
  <dcterms:created xsi:type="dcterms:W3CDTF">2011-02-10T10:53:11Z</dcterms:created>
  <dcterms:modified xsi:type="dcterms:W3CDTF">2017-09-12T05:39:38Z</dcterms:modified>
  <cp:category/>
  <cp:version/>
  <cp:contentType/>
  <cp:contentStatus/>
</cp:coreProperties>
</file>